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Ex1.xml" ContentType="application/vnd.ms-office.chartex+xml"/>
  <Override PartName="/xl/charts/style17.xml" ContentType="application/vnd.ms-office.chartstyle+xml"/>
  <Override PartName="/xl/charts/colors17.xml" ContentType="application/vnd.ms-office.chartcolorstyle+xml"/>
  <Override PartName="/xl/drawings/drawing4.xml" ContentType="application/vnd.openxmlformats-officedocument.drawing+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18.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5.xml" ContentType="application/vnd.openxmlformats-officedocument.drawing+xml"/>
  <Override PartName="/xl/charts/chart19.xml" ContentType="application/vnd.openxmlformats-officedocument.drawingml.chart+xml"/>
  <Override PartName="/xl/charts/style20.xml" ContentType="application/vnd.ms-office.chartstyle+xml"/>
  <Override PartName="/xl/charts/colors20.xml" ContentType="application/vnd.ms-office.chartcolorstyle+xml"/>
  <Override PartName="/xl/charts/chart20.xml" ContentType="application/vnd.openxmlformats-officedocument.drawingml.chart+xml"/>
  <Override PartName="/xl/charts/style21.xml" ContentType="application/vnd.ms-office.chartstyle+xml"/>
  <Override PartName="/xl/charts/colors21.xml" ContentType="application/vnd.ms-office.chartcolorstyle+xml"/>
  <Override PartName="/xl/charts/chart21.xml" ContentType="application/vnd.openxmlformats-officedocument.drawingml.chart+xml"/>
  <Override PartName="/xl/charts/style22.xml" ContentType="application/vnd.ms-office.chartstyle+xml"/>
  <Override PartName="/xl/charts/colors22.xml" ContentType="application/vnd.ms-office.chartcolorstyle+xml"/>
  <Override PartName="/xl/charts/chart22.xml" ContentType="application/vnd.openxmlformats-officedocument.drawingml.chart+xml"/>
  <Override PartName="/xl/charts/style23.xml" ContentType="application/vnd.ms-office.chartstyle+xml"/>
  <Override PartName="/xl/charts/colors23.xml" ContentType="application/vnd.ms-office.chartcolorstyle+xml"/>
  <Override PartName="/xl/charts/chart23.xml" ContentType="application/vnd.openxmlformats-officedocument.drawingml.chart+xml"/>
  <Override PartName="/xl/charts/style24.xml" ContentType="application/vnd.ms-office.chartstyle+xml"/>
  <Override PartName="/xl/charts/colors24.xml" ContentType="application/vnd.ms-office.chartcolorstyle+xml"/>
  <Override PartName="/xl/charts/chart24.xml" ContentType="application/vnd.openxmlformats-officedocument.drawingml.chart+xml"/>
  <Override PartName="/xl/charts/style25.xml" ContentType="application/vnd.ms-office.chartstyle+xml"/>
  <Override PartName="/xl/charts/colors25.xml" ContentType="application/vnd.ms-office.chartcolorstyle+xml"/>
  <Override PartName="/xl/charts/chart25.xml" ContentType="application/vnd.openxmlformats-officedocument.drawingml.chart+xml"/>
  <Override PartName="/xl/charts/style26.xml" ContentType="application/vnd.ms-office.chartstyle+xml"/>
  <Override PartName="/xl/charts/colors26.xml" ContentType="application/vnd.ms-office.chartcolorstyle+xml"/>
  <Override PartName="/xl/charts/chart26.xml" ContentType="application/vnd.openxmlformats-officedocument.drawingml.chart+xml"/>
  <Override PartName="/xl/charts/style27.xml" ContentType="application/vnd.ms-office.chartstyle+xml"/>
  <Override PartName="/xl/charts/colors2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L1050DGEV6NF3\gpe2\ESTADISTICA\2024\NUMERALIAS 2024\Numeralia 2023\"/>
    </mc:Choice>
  </mc:AlternateContent>
  <xr:revisionPtr revIDLastSave="0" documentId="13_ncr:1_{4A09F6B0-76FA-44F8-B8DC-6BAFCA5008AC}" xr6:coauthVersionLast="47" xr6:coauthVersionMax="47" xr10:uidLastSave="{00000000-0000-0000-0000-000000000000}"/>
  <bookViews>
    <workbookView xWindow="0" yWindow="0" windowWidth="14400" windowHeight="15600" firstSheet="1" activeTab="2" xr2:uid="{6A06E585-784B-4647-A02B-135C5BD85D91}"/>
  </bookViews>
  <sheets>
    <sheet name="Esquema Operativo" sheetId="8" r:id="rId1"/>
    <sheet name="Operaciones" sheetId="4" r:id="rId2"/>
    <sheet name="Pasajeros" sheetId="2" r:id="rId3"/>
    <sheet name="Carga" sheetId="6" r:id="rId4"/>
    <sheet name="Hoja1" sheetId="9" state="hidden" r:id="rId5"/>
    <sheet name="Tabs" sheetId="3" state="hidden" r:id="rId6"/>
  </sheets>
  <definedNames>
    <definedName name="_xlchart.v6.0" hidden="1">Pasajeros!$C$64</definedName>
    <definedName name="_xlchart.v6.1" hidden="1">Pasajeros!$C$65:$C$77</definedName>
    <definedName name="_xlchart.v6.10" hidden="1">Pasajeros!$C$65:$C$77</definedName>
    <definedName name="_xlchart.v6.11" hidden="1">Pasajeros!$D$63</definedName>
    <definedName name="_xlchart.v6.12" hidden="1">Pasajeros!$D$64</definedName>
    <definedName name="_xlchart.v6.13" hidden="1">Pasajeros!$D$65:$D$77</definedName>
    <definedName name="_xlchart.v6.2" hidden="1">Pasajeros!$D$64</definedName>
    <definedName name="_xlchart.v6.3" hidden="1">Pasajeros!$D$65:$D$77</definedName>
    <definedName name="_xlchart.v6.4" hidden="1">Pasajeros!$C$64</definedName>
    <definedName name="_xlchart.v6.5" hidden="1">Pasajeros!$C$65:$C$77</definedName>
    <definedName name="_xlchart.v6.6" hidden="1">Pasajeros!$D$63</definedName>
    <definedName name="_xlchart.v6.7" hidden="1">Pasajeros!$D$64</definedName>
    <definedName name="_xlchart.v6.8" hidden="1">Pasajeros!$D$65:$D$77</definedName>
    <definedName name="_xlchart.v6.9" hidden="1">Pasajeros!$C$64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4" i="2" l="1"/>
  <c r="D78" i="2"/>
  <c r="E30" i="6" l="1"/>
  <c r="F14" i="6"/>
  <c r="F24" i="6" s="1"/>
  <c r="F25" i="6" s="1"/>
  <c r="F15" i="6"/>
  <c r="F16" i="6"/>
  <c r="F17" i="6"/>
  <c r="F18" i="6"/>
  <c r="F19" i="6"/>
  <c r="F20" i="6"/>
  <c r="F21" i="6"/>
  <c r="F22" i="6"/>
  <c r="F23" i="6"/>
  <c r="F13" i="6"/>
  <c r="F15" i="2" l="1"/>
  <c r="J50" i="4"/>
  <c r="F24" i="4"/>
  <c r="F67" i="4" l="1"/>
  <c r="F68" i="4"/>
  <c r="F69" i="4"/>
  <c r="F70" i="4"/>
  <c r="F71" i="4"/>
  <c r="F72" i="4"/>
  <c r="F73" i="4"/>
  <c r="F74" i="4"/>
  <c r="F75" i="4"/>
  <c r="F76" i="4"/>
  <c r="F77" i="4"/>
  <c r="J21" i="8"/>
  <c r="F21" i="8"/>
  <c r="J48" i="2" l="1"/>
  <c r="J49" i="2"/>
  <c r="J50" i="2"/>
  <c r="J46" i="4"/>
  <c r="F97" i="2" l="1"/>
  <c r="F98" i="2"/>
  <c r="C5" i="8" l="1"/>
  <c r="C4" i="8"/>
  <c r="J12" i="8" l="1"/>
  <c r="J20" i="8" s="1"/>
  <c r="K20" i="8" s="1"/>
  <c r="D99" i="2" l="1"/>
  <c r="E99" i="2"/>
  <c r="C5" i="6"/>
  <c r="C5" i="4"/>
  <c r="I51" i="2" l="1"/>
  <c r="I58" i="2" s="1"/>
  <c r="C4" i="4" l="1"/>
  <c r="F95" i="2" l="1"/>
  <c r="E105" i="2"/>
  <c r="D105" i="2"/>
  <c r="E24" i="6" l="1"/>
  <c r="E24" i="4" l="1"/>
  <c r="D24" i="4"/>
  <c r="X9" i="3" l="1"/>
  <c r="X8" i="3"/>
  <c r="X7" i="3"/>
  <c r="W9" i="3"/>
  <c r="N55" i="3"/>
  <c r="M56" i="3"/>
  <c r="D56" i="3"/>
  <c r="R9" i="3"/>
  <c r="S9" i="3" s="1"/>
  <c r="L20" i="3"/>
  <c r="M20" i="3"/>
  <c r="K20" i="3"/>
  <c r="E20" i="3"/>
  <c r="F20" i="3"/>
  <c r="D20" i="3"/>
  <c r="G19" i="3"/>
  <c r="L56" i="3"/>
  <c r="K56" i="3"/>
  <c r="E56" i="3"/>
  <c r="F56" i="3"/>
  <c r="G55" i="3"/>
  <c r="N54" i="3"/>
  <c r="J43" i="2" l="1"/>
  <c r="S8" i="3" l="1"/>
  <c r="S7" i="3"/>
  <c r="M54" i="3"/>
  <c r="F54" i="3"/>
  <c r="F18" i="3"/>
  <c r="M18" i="3"/>
  <c r="F14" i="8" l="1"/>
  <c r="F22" i="8" s="1"/>
  <c r="K12" i="8" l="1"/>
  <c r="F16" i="2" l="1"/>
  <c r="J42" i="2"/>
  <c r="C4" i="6" l="1"/>
  <c r="M17" i="3" l="1"/>
  <c r="F17" i="3"/>
  <c r="F29" i="6"/>
  <c r="M12" i="8" s="1"/>
  <c r="M20" i="8" s="1"/>
  <c r="J44" i="2" l="1"/>
  <c r="D24" i="6"/>
  <c r="D25" i="6" s="1"/>
  <c r="F12" i="4"/>
  <c r="F13" i="4"/>
  <c r="F14" i="4"/>
  <c r="F16" i="4"/>
  <c r="F17" i="4"/>
  <c r="F18" i="4"/>
  <c r="F19" i="4"/>
  <c r="F20" i="4"/>
  <c r="F21" i="4"/>
  <c r="F22" i="4"/>
  <c r="F23" i="4"/>
  <c r="E31" i="4"/>
  <c r="F29" i="4"/>
  <c r="J38" i="4"/>
  <c r="J39" i="4"/>
  <c r="J40" i="4"/>
  <c r="J42" i="4"/>
  <c r="J43" i="4"/>
  <c r="J44" i="4"/>
  <c r="J45" i="4"/>
  <c r="J47" i="4"/>
  <c r="J48" i="4"/>
  <c r="J49" i="4"/>
  <c r="D50" i="4"/>
  <c r="D57" i="4" s="1"/>
  <c r="E50" i="4"/>
  <c r="F50" i="4"/>
  <c r="G50" i="4"/>
  <c r="H50" i="4"/>
  <c r="I50" i="4"/>
  <c r="F66" i="4"/>
  <c r="D78" i="4"/>
  <c r="E78" i="4"/>
  <c r="D104" i="4"/>
  <c r="D110" i="4" s="1"/>
  <c r="D111" i="4" s="1"/>
  <c r="E104" i="4"/>
  <c r="E110" i="4" s="1"/>
  <c r="E111" i="4" s="1"/>
  <c r="F78" i="4" l="1"/>
  <c r="F12" i="8"/>
  <c r="H57" i="4"/>
  <c r="H58" i="4" s="1"/>
  <c r="E57" i="4"/>
  <c r="E58" i="4" s="1"/>
  <c r="G57" i="4"/>
  <c r="G58" i="4" s="1"/>
  <c r="I57" i="4"/>
  <c r="I58" i="4" s="1"/>
  <c r="F57" i="4"/>
  <c r="F58" i="4" s="1"/>
  <c r="G14" i="4"/>
  <c r="G13" i="4"/>
  <c r="G15" i="4"/>
  <c r="E84" i="4"/>
  <c r="E85" i="4" s="1"/>
  <c r="D84" i="4"/>
  <c r="D85" i="4" s="1"/>
  <c r="F20" i="8"/>
  <c r="G20" i="8" s="1"/>
  <c r="G23" i="4"/>
  <c r="G22" i="4"/>
  <c r="F104" i="4"/>
  <c r="C9" i="9" s="1"/>
  <c r="D58" i="4"/>
  <c r="G21" i="4"/>
  <c r="G20" i="4"/>
  <c r="G19" i="4"/>
  <c r="G18" i="4"/>
  <c r="E31" i="6"/>
  <c r="E25" i="6"/>
  <c r="D31" i="4"/>
  <c r="D30" i="6"/>
  <c r="D31" i="6" s="1"/>
  <c r="G12" i="8"/>
  <c r="G16" i="4"/>
  <c r="G17" i="4"/>
  <c r="J7" i="9" a="1"/>
  <c r="J7" i="9" s="1"/>
  <c r="J57" i="4" l="1"/>
  <c r="J58" i="4" s="1"/>
  <c r="G16" i="8"/>
  <c r="C7" i="9"/>
  <c r="F84" i="4"/>
  <c r="F85" i="4" s="1"/>
  <c r="F30" i="6"/>
  <c r="F31" i="6" s="1"/>
  <c r="C14" i="9"/>
  <c r="C8" i="9"/>
  <c r="F110" i="4"/>
  <c r="F111" i="4" s="1"/>
  <c r="C15" i="9" s="1"/>
  <c r="F30" i="4"/>
  <c r="F31" i="4" l="1"/>
  <c r="C13" i="9" s="1"/>
  <c r="F32" i="6"/>
  <c r="J13" i="9" a="1"/>
  <c r="J13" i="9" s="1"/>
  <c r="G41" i="3" l="1"/>
  <c r="G42" i="3" s="1"/>
  <c r="G43" i="3" s="1"/>
  <c r="G44" i="3" s="1"/>
  <c r="G45" i="3" s="1"/>
  <c r="G46" i="3" s="1"/>
  <c r="G47" i="3" s="1"/>
  <c r="G48" i="3" s="1"/>
  <c r="G49" i="3" s="1"/>
  <c r="G50" i="3" s="1"/>
  <c r="G51" i="3" s="1"/>
  <c r="G52" i="3" s="1"/>
  <c r="G53" i="3" s="1"/>
  <c r="G54" i="3" s="1"/>
  <c r="N41" i="3"/>
  <c r="N42" i="3" s="1"/>
  <c r="N43" i="3" s="1"/>
  <c r="N44" i="3" s="1"/>
  <c r="N45" i="3" s="1"/>
  <c r="N46" i="3" s="1"/>
  <c r="N47" i="3" s="1"/>
  <c r="N48" i="3" s="1"/>
  <c r="N49" i="3" s="1"/>
  <c r="N50" i="3" s="1"/>
  <c r="N51" i="3" s="1"/>
  <c r="N52" i="3" s="1"/>
  <c r="N53" i="3" s="1"/>
  <c r="M7" i="3"/>
  <c r="M8" i="3"/>
  <c r="M9" i="3"/>
  <c r="M10" i="3"/>
  <c r="M11" i="3"/>
  <c r="M12" i="3"/>
  <c r="M13" i="3"/>
  <c r="M14" i="3"/>
  <c r="M15" i="3"/>
  <c r="M6" i="3"/>
  <c r="M5" i="3"/>
  <c r="G6" i="3"/>
  <c r="G7" i="3" s="1"/>
  <c r="G8" i="3" s="1"/>
  <c r="G9" i="3" s="1"/>
  <c r="G10" i="3" s="1"/>
  <c r="G11" i="3" s="1"/>
  <c r="G12" i="3" s="1"/>
  <c r="G13" i="3" s="1"/>
  <c r="G14" i="3" s="1"/>
  <c r="G15" i="3" s="1"/>
  <c r="G16" i="3" s="1"/>
  <c r="G17" i="3" s="1"/>
  <c r="G18" i="3" s="1"/>
  <c r="N5" i="3" l="1"/>
  <c r="N6" i="3"/>
  <c r="N7" i="3" s="1"/>
  <c r="N8" i="3" s="1"/>
  <c r="N9" i="3" s="1"/>
  <c r="N10" i="3" s="1"/>
  <c r="N11" i="3" s="1"/>
  <c r="N12" i="3" s="1"/>
  <c r="N13" i="3" s="1"/>
  <c r="N14" i="3" s="1"/>
  <c r="N15" i="3" s="1"/>
  <c r="N16" i="3" s="1"/>
  <c r="N17" i="3" s="1"/>
  <c r="N18" i="3" s="1"/>
  <c r="H87" i="2" l="1"/>
  <c r="H88" i="2" s="1"/>
  <c r="H89" i="2" s="1"/>
  <c r="H90" i="2" s="1"/>
  <c r="H91" i="2" s="1"/>
  <c r="H92" i="2" s="1"/>
  <c r="H93" i="2" s="1"/>
  <c r="H94" i="2" s="1"/>
  <c r="H95" i="2" s="1"/>
  <c r="H96" i="2" s="1"/>
  <c r="H97" i="2" s="1"/>
  <c r="H98" i="2" s="1"/>
  <c r="I87" i="2"/>
  <c r="I88" i="2" s="1"/>
  <c r="F96" i="2"/>
  <c r="F94" i="2"/>
  <c r="F93" i="2"/>
  <c r="F92" i="2"/>
  <c r="F91" i="2"/>
  <c r="F90" i="2"/>
  <c r="F89" i="2"/>
  <c r="F88" i="2"/>
  <c r="F87" i="2"/>
  <c r="E106" i="2"/>
  <c r="D106" i="2"/>
  <c r="F99" i="2" l="1"/>
  <c r="J87" i="2"/>
  <c r="I89" i="2"/>
  <c r="I90" i="2" s="1"/>
  <c r="I91" i="2" s="1"/>
  <c r="I92" i="2" s="1"/>
  <c r="I93" i="2" s="1"/>
  <c r="I94" i="2" s="1"/>
  <c r="I95" i="2" s="1"/>
  <c r="I96" i="2" s="1"/>
  <c r="I97" i="2" s="1"/>
  <c r="I98" i="2" s="1"/>
  <c r="J88" i="2"/>
  <c r="G8" i="9"/>
  <c r="E51" i="2"/>
  <c r="E58" i="2" s="1"/>
  <c r="F51" i="2"/>
  <c r="F58" i="2" s="1"/>
  <c r="F59" i="2" s="1"/>
  <c r="G51" i="2"/>
  <c r="G58" i="2" s="1"/>
  <c r="G59" i="2" s="1"/>
  <c r="H51" i="2"/>
  <c r="H58" i="2" s="1"/>
  <c r="H59" i="2" s="1"/>
  <c r="I59" i="2"/>
  <c r="D51" i="2"/>
  <c r="D58" i="2" s="1"/>
  <c r="D59" i="2" s="1"/>
  <c r="J47" i="2"/>
  <c r="J46" i="2"/>
  <c r="J45" i="2"/>
  <c r="J41" i="2"/>
  <c r="J40" i="2"/>
  <c r="J39" i="2"/>
  <c r="F105" i="2" l="1"/>
  <c r="F106" i="2" s="1"/>
  <c r="G14" i="9" s="1"/>
  <c r="E59" i="2"/>
  <c r="J51" i="2"/>
  <c r="J58" i="2" s="1"/>
  <c r="J59" i="2" s="1"/>
  <c r="F24" i="2" l="1"/>
  <c r="F23" i="2"/>
  <c r="F22" i="2"/>
  <c r="F21" i="2"/>
  <c r="F20" i="2"/>
  <c r="F19" i="2"/>
  <c r="F18" i="2"/>
  <c r="F17" i="2"/>
  <c r="F14" i="2"/>
  <c r="F13" i="2"/>
  <c r="E25" i="2"/>
  <c r="E31" i="2" s="1"/>
  <c r="E32" i="2" s="1"/>
  <c r="D25" i="2"/>
  <c r="D31" i="2" s="1"/>
  <c r="D32" i="2" s="1"/>
  <c r="G19" i="2" l="1"/>
  <c r="G15" i="2"/>
  <c r="G22" i="2"/>
  <c r="G23" i="2"/>
  <c r="G24" i="2"/>
  <c r="G14" i="2"/>
  <c r="G17" i="2"/>
  <c r="G16" i="2"/>
  <c r="G18" i="2"/>
  <c r="G20" i="2"/>
  <c r="G21" i="2"/>
  <c r="F25" i="2"/>
  <c r="F31" i="2" l="1"/>
  <c r="F32" i="2" s="1"/>
  <c r="J89" i="2"/>
  <c r="K16" i="8" l="1"/>
  <c r="G7" i="9"/>
  <c r="J90" i="2"/>
  <c r="G13" i="9" l="1"/>
  <c r="J91" i="2"/>
  <c r="J92" i="2" l="1"/>
  <c r="J93" i="2" l="1"/>
  <c r="J94" i="2" l="1"/>
  <c r="J95" i="2" l="1"/>
  <c r="J96" i="2" l="1"/>
  <c r="J98" i="2" l="1"/>
  <c r="J97"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0">
    <bk>
      <extLst>
        <ext uri="{3e2802c4-a4d2-4d8b-9148-e3be6c30e623}">
          <xlrd:rvb i="0"/>
        </ext>
      </extLst>
    </bk>
    <bk>
      <extLst>
        <ext uri="{3e2802c4-a4d2-4d8b-9148-e3be6c30e623}">
          <xlrd:rvb i="11"/>
        </ext>
      </extLst>
    </bk>
    <bk>
      <extLst>
        <ext uri="{3e2802c4-a4d2-4d8b-9148-e3be6c30e623}">
          <xlrd:rvb i="88"/>
        </ext>
      </extLst>
    </bk>
    <bk>
      <extLst>
        <ext uri="{3e2802c4-a4d2-4d8b-9148-e3be6c30e623}">
          <xlrd:rvb i="98"/>
        </ext>
      </extLst>
    </bk>
    <bk>
      <extLst>
        <ext uri="{3e2802c4-a4d2-4d8b-9148-e3be6c30e623}">
          <xlrd:rvb i="153"/>
        </ext>
      </extLst>
    </bk>
    <bk>
      <extLst>
        <ext uri="{3e2802c4-a4d2-4d8b-9148-e3be6c30e623}">
          <xlrd:rvb i="163"/>
        </ext>
      </extLst>
    </bk>
    <bk>
      <extLst>
        <ext uri="{3e2802c4-a4d2-4d8b-9148-e3be6c30e623}">
          <xlrd:rvb i="211"/>
        </ext>
      </extLst>
    </bk>
    <bk>
      <extLst>
        <ext uri="{3e2802c4-a4d2-4d8b-9148-e3be6c30e623}">
          <xlrd:rvb i="220"/>
        </ext>
      </extLst>
    </bk>
    <bk>
      <extLst>
        <ext uri="{3e2802c4-a4d2-4d8b-9148-e3be6c30e623}">
          <xlrd:rvb i="322"/>
        </ext>
      </extLst>
    </bk>
    <bk>
      <extLst>
        <ext uri="{3e2802c4-a4d2-4d8b-9148-e3be6c30e623}">
          <xlrd:rvb i="332"/>
        </ext>
      </extLst>
    </bk>
    <bk>
      <extLst>
        <ext uri="{3e2802c4-a4d2-4d8b-9148-e3be6c30e623}">
          <xlrd:rvb i="402"/>
        </ext>
      </extLst>
    </bk>
    <bk>
      <extLst>
        <ext uri="{3e2802c4-a4d2-4d8b-9148-e3be6c30e623}">
          <xlrd:rvb i="410"/>
        </ext>
      </extLst>
    </bk>
    <bk>
      <extLst>
        <ext uri="{3e2802c4-a4d2-4d8b-9148-e3be6c30e623}">
          <xlrd:rvb i="464"/>
        </ext>
      </extLst>
    </bk>
    <bk>
      <extLst>
        <ext uri="{3e2802c4-a4d2-4d8b-9148-e3be6c30e623}">
          <xlrd:rvb i="474"/>
        </ext>
      </extLst>
    </bk>
    <bk>
      <extLst>
        <ext uri="{3e2802c4-a4d2-4d8b-9148-e3be6c30e623}">
          <xlrd:rvb i="536"/>
        </ext>
      </extLst>
    </bk>
    <bk>
      <extLst>
        <ext uri="{3e2802c4-a4d2-4d8b-9148-e3be6c30e623}">
          <xlrd:rvb i="546"/>
        </ext>
      </extLst>
    </bk>
    <bk>
      <extLst>
        <ext uri="{3e2802c4-a4d2-4d8b-9148-e3be6c30e623}">
          <xlrd:rvb i="612"/>
        </ext>
      </extLst>
    </bk>
    <bk>
      <extLst>
        <ext uri="{3e2802c4-a4d2-4d8b-9148-e3be6c30e623}">
          <xlrd:rvb i="620"/>
        </ext>
      </extLst>
    </bk>
    <bk>
      <extLst>
        <ext uri="{3e2802c4-a4d2-4d8b-9148-e3be6c30e623}">
          <xlrd:rvb i="629"/>
        </ext>
      </extLst>
    </bk>
    <bk>
      <extLst>
        <ext uri="{3e2802c4-a4d2-4d8b-9148-e3be6c30e623}">
          <xlrd:rvb i="637"/>
        </ext>
      </extLst>
    </bk>
  </futureMetadata>
  <cellMetadata count="1">
    <bk>
      <rc t="1" v="0"/>
    </bk>
  </cellMetadata>
  <valueMetadata count="2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valueMetadata>
</metadata>
</file>

<file path=xl/sharedStrings.xml><?xml version="1.0" encoding="utf-8"?>
<sst xmlns="http://schemas.openxmlformats.org/spreadsheetml/2006/main" count="503" uniqueCount="123">
  <si>
    <t>MES</t>
  </si>
  <si>
    <t>ABRIL</t>
  </si>
  <si>
    <t>MAYO</t>
  </si>
  <si>
    <t>JUNIO</t>
  </si>
  <si>
    <t>JULIO</t>
  </si>
  <si>
    <t>AGOSTO</t>
  </si>
  <si>
    <t>SEPTIEMBRE</t>
  </si>
  <si>
    <t>TOTAL</t>
  </si>
  <si>
    <t>PASAJEROS</t>
  </si>
  <si>
    <t>OPERACIONES</t>
  </si>
  <si>
    <t>NACIONALES</t>
  </si>
  <si>
    <t>INTERNACIONALES</t>
  </si>
  <si>
    <t>SUBTOTAL</t>
  </si>
  <si>
    <t>PASAJEROS COMERCIALES TOTALES.</t>
  </si>
  <si>
    <t>SALIDAS</t>
  </si>
  <si>
    <t>LLEGADAS</t>
  </si>
  <si>
    <t>SALIDA</t>
  </si>
  <si>
    <t>LLEGADA</t>
  </si>
  <si>
    <t>OCTUBRE</t>
  </si>
  <si>
    <t>PAX. NACIONALES</t>
  </si>
  <si>
    <t>PAX. INTERNACIONALES</t>
  </si>
  <si>
    <t>VAR % MENSUAL</t>
  </si>
  <si>
    <t>PASAJEROS COMERCIALES TOTALES POR DESTINOS.</t>
  </si>
  <si>
    <t>PAÍS</t>
  </si>
  <si>
    <t>NOVIEMBRE</t>
  </si>
  <si>
    <t>DICIEMBRE</t>
  </si>
  <si>
    <t>SUBTOTAL NACIONAL</t>
  </si>
  <si>
    <t>SUBTOTAL INTERNACIONAL</t>
  </si>
  <si>
    <t>procesosyestadistica@aifa.aero</t>
  </si>
  <si>
    <t>MARZO</t>
  </si>
  <si>
    <t>MAR.</t>
  </si>
  <si>
    <t>ABR.</t>
  </si>
  <si>
    <t>MAY.</t>
  </si>
  <si>
    <t>JUN.</t>
  </si>
  <si>
    <t>JUL.</t>
  </si>
  <si>
    <t>AGO.</t>
  </si>
  <si>
    <t>SEP.</t>
  </si>
  <si>
    <t>OCT.</t>
  </si>
  <si>
    <t>NOV.</t>
  </si>
  <si>
    <t>DIC.</t>
  </si>
  <si>
    <t>NUMERALIA AEROPORTUARIA 2023.</t>
  </si>
  <si>
    <t>ENERO</t>
  </si>
  <si>
    <t>FEBRERO</t>
  </si>
  <si>
    <t>ENE.</t>
  </si>
  <si>
    <t>FEB.</t>
  </si>
  <si>
    <t>Cifras acumuladas desde el 21 Mar. 2022.</t>
  </si>
  <si>
    <t>ACUMULADO</t>
  </si>
  <si>
    <t>AÑO</t>
  </si>
  <si>
    <r>
      <t xml:space="preserve">Contacto:  </t>
    </r>
    <r>
      <rPr>
        <sz val="12"/>
        <color theme="1"/>
        <rFont val="Montserrat"/>
      </rPr>
      <t xml:space="preserve">Subdirección General Administrativa </t>
    </r>
    <r>
      <rPr>
        <b/>
        <sz val="12"/>
        <color theme="1"/>
        <rFont val="Montserrat"/>
      </rPr>
      <t xml:space="preserve">| </t>
    </r>
    <r>
      <rPr>
        <sz val="12"/>
        <color theme="1"/>
        <rFont val="Montserrat"/>
      </rPr>
      <t xml:space="preserve">Gerencia de Procesos y Estadística. </t>
    </r>
  </si>
  <si>
    <t>PASAJEROS DE AVIACIÓN GENERAL</t>
  </si>
  <si>
    <t>OPERACIONES DE AVIACIÓN GENERAL</t>
  </si>
  <si>
    <t>OPERACIONES NACIONALES </t>
  </si>
  <si>
    <t>OPERACIONES INTERNACIONALES</t>
  </si>
  <si>
    <t>PASAJEROS NACIONALES </t>
  </si>
  <si>
    <t>PASAJEROS INTERNACIONALES</t>
  </si>
  <si>
    <t>ACUMULADOS</t>
  </si>
  <si>
    <t>VERACRUZ</t>
  </si>
  <si>
    <t>NAL</t>
  </si>
  <si>
    <t>INT</t>
  </si>
  <si>
    <t>LUGAR</t>
  </si>
  <si>
    <t>NACIONAL</t>
  </si>
  <si>
    <t>INTERNACIONAL</t>
  </si>
  <si>
    <t>JALISCO</t>
  </si>
  <si>
    <t>NUEVO LEÓN</t>
  </si>
  <si>
    <t>YUCATÁN</t>
  </si>
  <si>
    <t>OAXACA</t>
  </si>
  <si>
    <t>BAJA CALIFORNIA SUR</t>
  </si>
  <si>
    <t>GUERRERO</t>
  </si>
  <si>
    <t>PANAMÁ</t>
  </si>
  <si>
    <t>CUBA</t>
  </si>
  <si>
    <t>VENEZUELA</t>
  </si>
  <si>
    <t>QUINTANA ROO</t>
  </si>
  <si>
    <t>21 - 31 MAR.</t>
  </si>
  <si>
    <t>BAJA CALIFORNIA</t>
  </si>
  <si>
    <t>TABASCO</t>
  </si>
  <si>
    <t>AVIACIÓN GENERAL</t>
  </si>
  <si>
    <t>AVIACIÓN COMERCIAL</t>
  </si>
  <si>
    <t>AVIACIÓN DE CARGA</t>
  </si>
  <si>
    <t>CARGA TRANSPORTADA</t>
  </si>
  <si>
    <t>DE SALIDA</t>
  </si>
  <si>
    <t>DE LLEGADA</t>
  </si>
  <si>
    <t>CARGA (KG.)</t>
  </si>
  <si>
    <t>OPERACIONES DE CARGA</t>
  </si>
  <si>
    <t>OPERACIONES COMERCIALES</t>
  </si>
  <si>
    <t>Nota 1: Los valores cuantitativos mostrados son el resultado de la compulsa entre los registros de la Dirección de Operación y los Manifiestos de Operación remitidos por las líneas aéreas.</t>
  </si>
  <si>
    <t>Cifras del 21 Mar. 2022 al 31 Mar. 2023.</t>
  </si>
  <si>
    <t>PASAJEROS COMERCIALES POR LLEGADAS Y DE SALIDAS.</t>
  </si>
  <si>
    <t>OPERACIONES COMERCIALES POR LLEGADAS Y SALIDAS</t>
  </si>
  <si>
    <t>-</t>
  </si>
  <si>
    <t>Por lo anterior, es probable que los datos mostrados durante el periodo anterior sean diferentes a los actuales.</t>
  </si>
  <si>
    <t>Nota 2: Las cifras de Aviación de Carga son ajustadas, y aún se encuentran susceptibles a ajustes por cierre de mes, de acuerdo con las áreas generadoras de la información.</t>
  </si>
  <si>
    <t>Aviación</t>
  </si>
  <si>
    <t>Suma</t>
  </si>
  <si>
    <t>Comercial</t>
  </si>
  <si>
    <t>General</t>
  </si>
  <si>
    <t>Carga</t>
  </si>
  <si>
    <t>CARGA</t>
  </si>
  <si>
    <t>Kilogramos</t>
  </si>
  <si>
    <t>ESQUEMA OPERATIVO</t>
  </si>
  <si>
    <t>OTRAS</t>
  </si>
  <si>
    <t>Var %</t>
  </si>
  <si>
    <t>REP. DOM.</t>
  </si>
  <si>
    <t>E. U. A.</t>
  </si>
  <si>
    <t>Por lo anterior, es probable que los datos mostrados durante el periodo anterior sean diferentes a los del periodo actual.</t>
  </si>
  <si>
    <t>Por lo anterior, es probable que los datos mostrados durante el periodo anterior sean diferentes al periodo actual.</t>
  </si>
  <si>
    <t>Nota: Los valores cuantitativos mostrados son el resultado de la compulsa entre los registros de la Dirección de Operación y los Manifiestos de Operación remitidos por las líneas aéreas. Sin embargo, estos datos pueden variar de acuerdo al periodo de reporte y ajustes realizados por las aerolíneas.</t>
  </si>
  <si>
    <t>21 Mar. - 31 Dic.</t>
  </si>
  <si>
    <t>Aviación ENERO-JULIO</t>
  </si>
  <si>
    <t>Aviación 2022-2023</t>
  </si>
  <si>
    <t>Kilogramos ENE-JUL</t>
  </si>
  <si>
    <t>Kilogramos 2022-2023</t>
  </si>
  <si>
    <t>Cifras del 1/o. Ene. al 31 Dic. 2023.</t>
  </si>
  <si>
    <r>
      <t xml:space="preserve">2023
</t>
    </r>
    <r>
      <rPr>
        <sz val="14"/>
        <color rgb="FF846B38"/>
        <rFont val="Montserrat"/>
      </rPr>
      <t>(1/o. Ene. -31 Dic.)</t>
    </r>
  </si>
  <si>
    <t>Cifras del 1/o. Ene. al 31 Dic. 2023</t>
  </si>
  <si>
    <r>
      <t xml:space="preserve">2022 - 2023
</t>
    </r>
    <r>
      <rPr>
        <sz val="14"/>
        <color rgb="FF9D2449"/>
        <rFont val="Montserrat"/>
      </rPr>
      <t>(21 Mar. 2022 - 31 Dic. 2023.)</t>
    </r>
  </si>
  <si>
    <t>DESTINOS NACIONALES</t>
  </si>
  <si>
    <t>NO. DE PASAJEROS</t>
  </si>
  <si>
    <t>Otros destinos</t>
  </si>
  <si>
    <t>DESTINOS INTERNACIONALES</t>
  </si>
  <si>
    <t>Otros</t>
  </si>
  <si>
    <t>Nota 2: Las cifras de Aviación de Carga y Aviación Comercial son ajustadas, y aún se encuentran susceptibles a ajustes, de acuerdo con las áreas generadoras de la información.</t>
  </si>
  <si>
    <t>Fecha de validación: 11 Mar. 2024</t>
  </si>
  <si>
    <t>Fecha de actualización: 14 Mar.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</si>
</sst>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b/>
      <sz val="12"/>
      <color theme="1"/>
      <name val="Montserrat"/>
    </font>
    <font>
      <b/>
      <sz val="11"/>
      <color rgb="FF000000"/>
      <name val="Montserrat"/>
    </font>
    <font>
      <sz val="12"/>
      <color theme="1"/>
      <name val="Montserrat"/>
    </font>
    <font>
      <b/>
      <sz val="16"/>
      <color theme="1"/>
      <name val="Montserrat"/>
    </font>
    <font>
      <sz val="11"/>
      <color theme="1"/>
      <name val="Calibri"/>
      <family val="2"/>
      <scheme val="minor"/>
    </font>
    <font>
      <b/>
      <i/>
      <sz val="11"/>
      <color rgb="FF000000"/>
      <name val="Montserrat"/>
    </font>
    <font>
      <sz val="8"/>
      <name val="Calibri"/>
      <family val="2"/>
      <scheme val="minor"/>
    </font>
    <font>
      <b/>
      <sz val="12"/>
      <color rgb="FF0A202D"/>
      <name val="Montserrat"/>
    </font>
    <font>
      <i/>
      <sz val="12"/>
      <color theme="1"/>
      <name val="Montserrat"/>
    </font>
    <font>
      <b/>
      <sz val="12"/>
      <color rgb="FFFFFFFF"/>
      <name val="Montserrat"/>
    </font>
    <font>
      <sz val="12"/>
      <name val="Arial"/>
      <family val="2"/>
    </font>
    <font>
      <b/>
      <sz val="12"/>
      <color rgb="FF000000"/>
      <name val="Montserrat"/>
    </font>
    <font>
      <sz val="12"/>
      <color rgb="FF000000"/>
      <name val="Montserrat"/>
    </font>
    <font>
      <sz val="12"/>
      <color theme="0"/>
      <name val="Montserrat"/>
    </font>
    <font>
      <sz val="12"/>
      <name val="Montserrat"/>
    </font>
    <font>
      <sz val="12"/>
      <color rgb="FFFF0000"/>
      <name val="Montserrat"/>
    </font>
    <font>
      <b/>
      <i/>
      <sz val="12"/>
      <color rgb="FF000000"/>
      <name val="Montserrat"/>
    </font>
    <font>
      <i/>
      <sz val="12"/>
      <color rgb="FF000000"/>
      <name val="Montserrat"/>
    </font>
    <font>
      <b/>
      <sz val="14"/>
      <color theme="1"/>
      <name val="Montserrat"/>
    </font>
    <font>
      <b/>
      <i/>
      <sz val="12"/>
      <color rgb="FF0A202D"/>
      <name val="Montserrat"/>
    </font>
    <font>
      <b/>
      <sz val="12"/>
      <color rgb="FF9D2449"/>
      <name val="Montserrat"/>
    </font>
    <font>
      <b/>
      <sz val="12"/>
      <color rgb="FF235B4E"/>
      <name val="Montserrat"/>
    </font>
    <font>
      <b/>
      <sz val="10"/>
      <color rgb="FFFFFFFF"/>
      <name val="Montserrat"/>
    </font>
    <font>
      <b/>
      <sz val="10"/>
      <color rgb="FF0A202D"/>
      <name val="Montserrat"/>
    </font>
    <font>
      <sz val="10"/>
      <color rgb="FF000000"/>
      <name val="Montserrat"/>
    </font>
    <font>
      <b/>
      <sz val="10"/>
      <color rgb="FF000000"/>
      <name val="Montserrat"/>
    </font>
    <font>
      <sz val="10"/>
      <color theme="1"/>
      <name val="Montserrat"/>
    </font>
    <font>
      <b/>
      <sz val="10"/>
      <color theme="1"/>
      <name val="Montserrat"/>
    </font>
    <font>
      <b/>
      <sz val="11"/>
      <name val="Montserrat"/>
    </font>
    <font>
      <b/>
      <sz val="12"/>
      <name val="Montserrat"/>
    </font>
    <font>
      <sz val="14"/>
      <color theme="1"/>
      <name val="Montserrat"/>
    </font>
    <font>
      <sz val="14"/>
      <color rgb="FFFF0000"/>
      <name val="Montserrat"/>
    </font>
    <font>
      <b/>
      <sz val="14"/>
      <color rgb="FFFF0000"/>
      <name val="Montserrat"/>
    </font>
    <font>
      <b/>
      <sz val="14"/>
      <color rgb="FFFAF8F4"/>
      <name val="Montserrat"/>
    </font>
    <font>
      <i/>
      <sz val="10"/>
      <color theme="1"/>
      <name val="Montserrat"/>
    </font>
    <font>
      <b/>
      <sz val="14"/>
      <color rgb="FF235B4E"/>
      <name val="Montserrat"/>
    </font>
    <font>
      <sz val="14"/>
      <color rgb="FF235B4E"/>
      <name val="Montserrat"/>
    </font>
    <font>
      <b/>
      <sz val="14"/>
      <color rgb="FF846B38"/>
      <name val="Montserrat"/>
    </font>
    <font>
      <sz val="14"/>
      <color rgb="FF846B38"/>
      <name val="Montserrat"/>
    </font>
    <font>
      <b/>
      <sz val="14"/>
      <color rgb="FF9D2449"/>
      <name val="Montserrat"/>
    </font>
    <font>
      <sz val="14"/>
      <color rgb="FF9D2449"/>
      <name val="Montserrat"/>
    </font>
    <font>
      <sz val="14"/>
      <color theme="0"/>
      <name val="Montserrat"/>
    </font>
    <font>
      <sz val="11"/>
      <color theme="1"/>
      <name val="Montserrat"/>
    </font>
    <font>
      <b/>
      <sz val="14"/>
      <color theme="0"/>
      <name val="Montserrat"/>
    </font>
  </fonts>
  <fills count="19">
    <fill>
      <patternFill patternType="none"/>
    </fill>
    <fill>
      <patternFill patternType="gray125"/>
    </fill>
    <fill>
      <patternFill patternType="solid">
        <fgColor rgb="FF255C4F"/>
        <bgColor indexed="64"/>
      </patternFill>
    </fill>
    <fill>
      <patternFill patternType="solid">
        <fgColor rgb="FFF2F2F2"/>
        <bgColor indexed="64"/>
      </patternFill>
    </fill>
    <fill>
      <patternFill patternType="solid">
        <fgColor rgb="FFD9D9D9"/>
        <bgColor indexed="64"/>
      </patternFill>
    </fill>
    <fill>
      <patternFill patternType="solid">
        <fgColor rgb="FFBFBFBF"/>
        <bgColor indexed="64"/>
      </patternFill>
    </fill>
    <fill>
      <patternFill patternType="solid">
        <fgColor rgb="FFDDC4A3"/>
        <bgColor indexed="64"/>
      </patternFill>
    </fill>
    <fill>
      <patternFill patternType="solid">
        <fgColor rgb="FFEAE1CE"/>
        <bgColor indexed="64"/>
      </patternFill>
    </fill>
    <fill>
      <patternFill patternType="solid">
        <fgColor rgb="FFA42145"/>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A202D"/>
        <bgColor rgb="FF000000"/>
      </patternFill>
    </fill>
    <fill>
      <patternFill patternType="solid">
        <fgColor rgb="FFF2F2F2"/>
        <bgColor rgb="FF000000"/>
      </patternFill>
    </fill>
    <fill>
      <patternFill patternType="solid">
        <fgColor rgb="FFD9D9D9"/>
        <bgColor rgb="FF000000"/>
      </patternFill>
    </fill>
    <fill>
      <patternFill patternType="solid">
        <fgColor rgb="FFF1EBDF"/>
        <bgColor indexed="64"/>
      </patternFill>
    </fill>
    <fill>
      <patternFill patternType="solid">
        <fgColor rgb="FFFAF8F4"/>
        <bgColor indexed="64"/>
      </patternFill>
    </fill>
    <fill>
      <patternFill patternType="solid">
        <fgColor rgb="FF235B4E"/>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5" fillId="0" borderId="0" applyFont="0" applyFill="0" applyBorder="0" applyAlignment="0" applyProtection="0"/>
  </cellStyleXfs>
  <cellXfs count="166">
    <xf numFmtId="0" fontId="0" fillId="0" borderId="0" xfId="0"/>
    <xf numFmtId="0" fontId="2" fillId="6" borderId="0" xfId="0" applyFont="1" applyFill="1" applyAlignment="1">
      <alignment horizontal="center" vertical="center" wrapText="1" readingOrder="1"/>
    </xf>
    <xf numFmtId="0" fontId="2" fillId="7" borderId="0" xfId="0" applyFont="1" applyFill="1" applyAlignment="1">
      <alignment horizontal="center" vertical="center" wrapText="1" readingOrder="1"/>
    </xf>
    <xf numFmtId="0" fontId="1" fillId="0" borderId="0" xfId="0" applyFont="1"/>
    <xf numFmtId="0" fontId="3" fillId="0" borderId="0" xfId="0" applyFont="1"/>
    <xf numFmtId="0" fontId="4" fillId="0" borderId="0" xfId="0" applyFont="1"/>
    <xf numFmtId="0" fontId="6" fillId="7" borderId="0" xfId="0" applyFont="1" applyFill="1" applyAlignment="1">
      <alignment horizontal="center" vertical="center" wrapText="1" readingOrder="1"/>
    </xf>
    <xf numFmtId="0" fontId="6" fillId="6" borderId="0" xfId="0" applyFont="1" applyFill="1" applyAlignment="1">
      <alignment horizontal="center" vertical="center" wrapText="1" readingOrder="1"/>
    </xf>
    <xf numFmtId="3" fontId="9" fillId="11" borderId="0" xfId="0" applyNumberFormat="1" applyFont="1" applyFill="1" applyAlignment="1">
      <alignment horizontal="center" vertical="center"/>
    </xf>
    <xf numFmtId="0" fontId="8" fillId="11" borderId="0" xfId="0" applyFont="1" applyFill="1" applyAlignment="1">
      <alignment horizontal="center" vertical="center"/>
    </xf>
    <xf numFmtId="3" fontId="3" fillId="11" borderId="0" xfId="0" applyNumberFormat="1" applyFont="1" applyFill="1" applyAlignment="1">
      <alignment horizontal="center" vertical="center"/>
    </xf>
    <xf numFmtId="3" fontId="1" fillId="11" borderId="0" xfId="0" applyNumberFormat="1" applyFont="1" applyFill="1" applyAlignment="1">
      <alignment horizontal="center" vertical="center"/>
    </xf>
    <xf numFmtId="0" fontId="8" fillId="0" borderId="0" xfId="0" applyFont="1" applyAlignment="1">
      <alignment horizontal="center" vertical="center"/>
    </xf>
    <xf numFmtId="3" fontId="3" fillId="0" borderId="0" xfId="0" applyNumberFormat="1" applyFont="1" applyAlignment="1">
      <alignment horizontal="center" vertical="center"/>
    </xf>
    <xf numFmtId="3" fontId="1" fillId="0" borderId="0" xfId="0" applyNumberFormat="1" applyFont="1" applyAlignment="1">
      <alignment horizontal="center" vertical="center"/>
    </xf>
    <xf numFmtId="0" fontId="1" fillId="12" borderId="0" xfId="0" applyFont="1" applyFill="1" applyAlignment="1">
      <alignment horizontal="center" vertical="center"/>
    </xf>
    <xf numFmtId="3" fontId="8" fillId="12" borderId="0" xfId="0" applyNumberFormat="1" applyFont="1" applyFill="1" applyAlignment="1">
      <alignment horizontal="center" vertical="center"/>
    </xf>
    <xf numFmtId="0" fontId="10" fillId="2" borderId="0" xfId="0" applyFont="1" applyFill="1" applyAlignment="1">
      <alignment horizontal="center" vertical="center" wrapText="1" readingOrder="1"/>
    </xf>
    <xf numFmtId="0" fontId="8" fillId="3" borderId="0" xfId="0" applyFont="1" applyFill="1" applyAlignment="1">
      <alignment horizontal="center" vertical="center" wrapText="1" readingOrder="1"/>
    </xf>
    <xf numFmtId="0" fontId="8" fillId="0" borderId="0" xfId="0" applyFont="1" applyAlignment="1">
      <alignment horizontal="center" vertical="center" wrapText="1" readingOrder="1"/>
    </xf>
    <xf numFmtId="0" fontId="8" fillId="4" borderId="0" xfId="0" applyFont="1" applyFill="1" applyAlignment="1">
      <alignment horizontal="center" vertical="center" wrapText="1" readingOrder="1"/>
    </xf>
    <xf numFmtId="0" fontId="11" fillId="0" borderId="0" xfId="0" applyFont="1" applyAlignment="1">
      <alignment wrapText="1"/>
    </xf>
    <xf numFmtId="0" fontId="12" fillId="6" borderId="0" xfId="0" applyFont="1" applyFill="1" applyAlignment="1">
      <alignment horizontal="center" vertical="center" wrapText="1" readingOrder="1"/>
    </xf>
    <xf numFmtId="0" fontId="10" fillId="8" borderId="0" xfId="0" applyFont="1" applyFill="1" applyAlignment="1">
      <alignment horizontal="center" vertical="center" wrapText="1" readingOrder="1"/>
    </xf>
    <xf numFmtId="0" fontId="10" fillId="2" borderId="0" xfId="0" applyFont="1" applyFill="1" applyAlignment="1">
      <alignment horizontal="center" wrapText="1" readingOrder="1"/>
    </xf>
    <xf numFmtId="0" fontId="13" fillId="0" borderId="0" xfId="0" applyFont="1" applyAlignment="1">
      <alignment horizontal="center" vertical="center" wrapText="1" readingOrder="1"/>
    </xf>
    <xf numFmtId="0" fontId="13" fillId="3" borderId="0" xfId="0" applyFont="1" applyFill="1" applyAlignment="1">
      <alignment horizontal="center" vertical="center" wrapText="1" readingOrder="1"/>
    </xf>
    <xf numFmtId="0" fontId="12" fillId="4" borderId="0" xfId="0" applyFont="1" applyFill="1" applyAlignment="1">
      <alignment horizontal="center" wrapText="1" readingOrder="1"/>
    </xf>
    <xf numFmtId="0" fontId="10" fillId="8" borderId="0" xfId="0" applyFont="1" applyFill="1" applyAlignment="1">
      <alignment horizontal="center" wrapText="1" readingOrder="1"/>
    </xf>
    <xf numFmtId="0" fontId="9" fillId="0" borderId="0" xfId="0" applyFont="1"/>
    <xf numFmtId="0" fontId="14" fillId="0" borderId="0" xfId="0" applyFont="1"/>
    <xf numFmtId="0" fontId="15" fillId="0" borderId="0" xfId="0" applyFont="1"/>
    <xf numFmtId="0" fontId="14" fillId="0" borderId="0" xfId="0" applyFont="1" applyAlignment="1">
      <alignment horizontal="center" vertical="center"/>
    </xf>
    <xf numFmtId="3" fontId="13" fillId="3" borderId="0" xfId="0" applyNumberFormat="1" applyFont="1" applyFill="1" applyAlignment="1">
      <alignment horizontal="center" vertical="center" wrapText="1" readingOrder="1"/>
    </xf>
    <xf numFmtId="3" fontId="12" fillId="3" borderId="0" xfId="0" applyNumberFormat="1" applyFont="1" applyFill="1" applyAlignment="1">
      <alignment horizontal="center" vertical="center" wrapText="1" readingOrder="1"/>
    </xf>
    <xf numFmtId="3" fontId="13" fillId="0" borderId="0" xfId="0" applyNumberFormat="1" applyFont="1" applyAlignment="1">
      <alignment horizontal="center" vertical="center" wrapText="1" readingOrder="1"/>
    </xf>
    <xf numFmtId="3" fontId="12" fillId="0" borderId="0" xfId="0" applyNumberFormat="1" applyFont="1" applyAlignment="1">
      <alignment horizontal="center" vertical="center" wrapText="1" readingOrder="1"/>
    </xf>
    <xf numFmtId="10" fontId="14" fillId="0" borderId="0" xfId="1" applyNumberFormat="1" applyFont="1" applyAlignment="1">
      <alignment horizontal="center" vertical="center"/>
    </xf>
    <xf numFmtId="3" fontId="8" fillId="4" borderId="0" xfId="0" applyNumberFormat="1" applyFont="1" applyFill="1" applyAlignment="1">
      <alignment horizontal="center" vertical="center" wrapText="1" readingOrder="1"/>
    </xf>
    <xf numFmtId="3" fontId="8" fillId="9" borderId="0" xfId="0" applyNumberFormat="1" applyFont="1" applyFill="1" applyAlignment="1">
      <alignment horizontal="center" vertical="center" wrapText="1" readingOrder="1"/>
    </xf>
    <xf numFmtId="10" fontId="3" fillId="0" borderId="0" xfId="1" applyNumberFormat="1" applyFont="1"/>
    <xf numFmtId="10" fontId="16" fillId="0" borderId="0" xfId="1" applyNumberFormat="1" applyFont="1" applyAlignment="1">
      <alignment horizontal="center" vertical="center"/>
    </xf>
    <xf numFmtId="0" fontId="12" fillId="7" borderId="0" xfId="0" applyFont="1" applyFill="1" applyAlignment="1">
      <alignment horizontal="center" vertical="center" wrapText="1" readingOrder="1"/>
    </xf>
    <xf numFmtId="0" fontId="17" fillId="7" borderId="0" xfId="0" applyFont="1" applyFill="1" applyAlignment="1">
      <alignment horizontal="center" vertical="center" wrapText="1" readingOrder="1"/>
    </xf>
    <xf numFmtId="0" fontId="17" fillId="6" borderId="0" xfId="0" applyFont="1" applyFill="1" applyAlignment="1">
      <alignment horizontal="center" vertical="center" wrapText="1" readingOrder="1"/>
    </xf>
    <xf numFmtId="3" fontId="18" fillId="3" borderId="0" xfId="0" applyNumberFormat="1" applyFont="1" applyFill="1" applyAlignment="1">
      <alignment horizontal="center" vertical="center" wrapText="1" readingOrder="1"/>
    </xf>
    <xf numFmtId="3" fontId="18" fillId="0" borderId="0" xfId="0" applyNumberFormat="1" applyFont="1" applyAlignment="1">
      <alignment horizontal="center" vertical="center" wrapText="1" readingOrder="1"/>
    </xf>
    <xf numFmtId="3" fontId="13" fillId="4" borderId="0" xfId="0" applyNumberFormat="1" applyFont="1" applyFill="1" applyAlignment="1">
      <alignment horizontal="center" wrapText="1" readingOrder="1"/>
    </xf>
    <xf numFmtId="3" fontId="17" fillId="4" borderId="0" xfId="0" applyNumberFormat="1" applyFont="1" applyFill="1" applyAlignment="1">
      <alignment horizontal="center" wrapText="1" readingOrder="1"/>
    </xf>
    <xf numFmtId="3" fontId="12" fillId="9" borderId="0" xfId="0" applyNumberFormat="1" applyFont="1" applyFill="1" applyAlignment="1">
      <alignment horizontal="center" wrapText="1" readingOrder="1"/>
    </xf>
    <xf numFmtId="3" fontId="13" fillId="10" borderId="0" xfId="0" applyNumberFormat="1" applyFont="1" applyFill="1" applyAlignment="1">
      <alignment horizontal="center" vertical="center" wrapText="1" readingOrder="1"/>
    </xf>
    <xf numFmtId="3" fontId="12" fillId="4" borderId="0" xfId="0" applyNumberFormat="1" applyFont="1" applyFill="1" applyAlignment="1">
      <alignment horizontal="center" wrapText="1" readingOrder="1"/>
    </xf>
    <xf numFmtId="3" fontId="15" fillId="0" borderId="0" xfId="0" applyNumberFormat="1" applyFont="1" applyAlignment="1">
      <alignment horizontal="center" vertical="center"/>
    </xf>
    <xf numFmtId="3" fontId="3" fillId="0" borderId="0" xfId="0" applyNumberFormat="1" applyFont="1"/>
    <xf numFmtId="0" fontId="19" fillId="0" borderId="0" xfId="0" applyFont="1"/>
    <xf numFmtId="0" fontId="14" fillId="10" borderId="0" xfId="0" applyFont="1" applyFill="1" applyAlignment="1">
      <alignment horizontal="center" vertical="center"/>
    </xf>
    <xf numFmtId="3" fontId="14" fillId="10" borderId="0" xfId="0" applyNumberFormat="1" applyFont="1" applyFill="1" applyAlignment="1">
      <alignment horizontal="center" vertical="center"/>
    </xf>
    <xf numFmtId="10" fontId="3" fillId="0" borderId="0" xfId="1" applyNumberFormat="1" applyFont="1" applyAlignment="1">
      <alignment horizontal="center" vertical="center"/>
    </xf>
    <xf numFmtId="3" fontId="9" fillId="0" borderId="0" xfId="0" applyNumberFormat="1" applyFont="1" applyAlignment="1">
      <alignment horizontal="center" vertical="center"/>
    </xf>
    <xf numFmtId="3" fontId="20" fillId="12" borderId="0" xfId="0" applyNumberFormat="1" applyFont="1" applyFill="1" applyAlignment="1">
      <alignment horizontal="center" vertical="center"/>
    </xf>
    <xf numFmtId="0" fontId="23" fillId="2" borderId="0" xfId="0" applyFont="1" applyFill="1" applyAlignment="1">
      <alignment horizontal="center" vertical="center" wrapText="1" readingOrder="1"/>
    </xf>
    <xf numFmtId="0" fontId="24" fillId="3" borderId="0" xfId="0" applyFont="1" applyFill="1" applyAlignment="1">
      <alignment horizontal="center" vertical="center" wrapText="1" readingOrder="1"/>
    </xf>
    <xf numFmtId="3" fontId="25" fillId="3" borderId="0" xfId="0" applyNumberFormat="1" applyFont="1" applyFill="1" applyAlignment="1">
      <alignment horizontal="center" vertical="center" wrapText="1" readingOrder="1"/>
    </xf>
    <xf numFmtId="0" fontId="25" fillId="3" borderId="0" xfId="0" applyFont="1" applyFill="1" applyAlignment="1">
      <alignment horizontal="center" vertical="center" wrapText="1" readingOrder="1"/>
    </xf>
    <xf numFmtId="3" fontId="26" fillId="3" borderId="0" xfId="0" applyNumberFormat="1" applyFont="1" applyFill="1" applyAlignment="1">
      <alignment horizontal="center" vertical="center" wrapText="1" readingOrder="1"/>
    </xf>
    <xf numFmtId="0" fontId="24" fillId="0" borderId="0" xfId="0" applyFont="1" applyAlignment="1">
      <alignment horizontal="center" vertical="center" wrapText="1" readingOrder="1"/>
    </xf>
    <xf numFmtId="3" fontId="25" fillId="0" borderId="0" xfId="0" applyNumberFormat="1" applyFont="1" applyAlignment="1">
      <alignment horizontal="center" vertical="center" wrapText="1" readingOrder="1"/>
    </xf>
    <xf numFmtId="0" fontId="25" fillId="0" borderId="0" xfId="0" applyFont="1" applyAlignment="1">
      <alignment horizontal="center" vertical="center" wrapText="1" readingOrder="1"/>
    </xf>
    <xf numFmtId="3" fontId="26" fillId="0" borderId="0" xfId="0" applyNumberFormat="1" applyFont="1" applyAlignment="1">
      <alignment horizontal="center" vertical="center" wrapText="1" readingOrder="1"/>
    </xf>
    <xf numFmtId="0" fontId="24" fillId="4" borderId="0" xfId="0" applyFont="1" applyFill="1" applyAlignment="1">
      <alignment horizontal="center" vertical="center" wrapText="1" readingOrder="1"/>
    </xf>
    <xf numFmtId="3" fontId="24" fillId="4" borderId="0" xfId="0" applyNumberFormat="1" applyFont="1" applyFill="1" applyAlignment="1">
      <alignment horizontal="center" vertical="center" wrapText="1" readingOrder="1"/>
    </xf>
    <xf numFmtId="0" fontId="27" fillId="0" borderId="0" xfId="0" applyFont="1"/>
    <xf numFmtId="0" fontId="23" fillId="8" borderId="0" xfId="0" applyFont="1" applyFill="1" applyAlignment="1">
      <alignment horizontal="center" wrapText="1" readingOrder="1"/>
    </xf>
    <xf numFmtId="0" fontId="23" fillId="8" borderId="0" xfId="0" applyFont="1" applyFill="1" applyAlignment="1">
      <alignment horizontal="center" vertical="center" wrapText="1" readingOrder="1"/>
    </xf>
    <xf numFmtId="0" fontId="25" fillId="0" borderId="0" xfId="0" applyFont="1" applyAlignment="1">
      <alignment horizontal="center" wrapText="1" readingOrder="1"/>
    </xf>
    <xf numFmtId="3" fontId="26" fillId="12" borderId="0" xfId="0" applyNumberFormat="1" applyFont="1" applyFill="1" applyAlignment="1">
      <alignment horizontal="center" vertical="center" wrapText="1" readingOrder="1"/>
    </xf>
    <xf numFmtId="0" fontId="28" fillId="0" borderId="0" xfId="0" applyFont="1"/>
    <xf numFmtId="0" fontId="23" fillId="13" borderId="0" xfId="0" applyFont="1" applyFill="1" applyAlignment="1">
      <alignment horizontal="center"/>
    </xf>
    <xf numFmtId="3" fontId="26" fillId="15" borderId="0" xfId="0" applyNumberFormat="1" applyFont="1" applyFill="1" applyAlignment="1">
      <alignment horizontal="center" vertical="center"/>
    </xf>
    <xf numFmtId="3" fontId="25" fillId="0" borderId="1" xfId="0" applyNumberFormat="1" applyFont="1" applyBorder="1" applyAlignment="1">
      <alignment horizontal="center" vertical="center"/>
    </xf>
    <xf numFmtId="3" fontId="25" fillId="14" borderId="1" xfId="0" applyNumberFormat="1" applyFont="1" applyFill="1" applyBorder="1" applyAlignment="1">
      <alignment horizontal="center" vertical="center"/>
    </xf>
    <xf numFmtId="0" fontId="16" fillId="0" borderId="0" xfId="0" applyFont="1"/>
    <xf numFmtId="0" fontId="16" fillId="0" borderId="0" xfId="0" applyFont="1" applyAlignment="1">
      <alignment horizontal="center" vertical="center"/>
    </xf>
    <xf numFmtId="3" fontId="16" fillId="0" borderId="0" xfId="0" applyNumberFormat="1" applyFont="1" applyAlignment="1">
      <alignment horizontal="center" vertical="center"/>
    </xf>
    <xf numFmtId="3" fontId="16" fillId="0" borderId="0" xfId="0" applyNumberFormat="1" applyFont="1"/>
    <xf numFmtId="0" fontId="29" fillId="6" borderId="0" xfId="0" applyFont="1" applyFill="1" applyAlignment="1">
      <alignment horizontal="center" vertical="center" wrapText="1" readingOrder="1"/>
    </xf>
    <xf numFmtId="3" fontId="15" fillId="3" borderId="0" xfId="0" applyNumberFormat="1" applyFont="1" applyFill="1" applyAlignment="1">
      <alignment horizontal="center" vertical="center" wrapText="1" readingOrder="1"/>
    </xf>
    <xf numFmtId="3" fontId="15" fillId="0" borderId="0" xfId="0" applyNumberFormat="1" applyFont="1" applyAlignment="1">
      <alignment horizontal="center" vertical="center" wrapText="1" readingOrder="1"/>
    </xf>
    <xf numFmtId="3" fontId="15" fillId="4" borderId="0" xfId="0" applyNumberFormat="1" applyFont="1" applyFill="1" applyAlignment="1">
      <alignment horizontal="center" wrapText="1" readingOrder="1"/>
    </xf>
    <xf numFmtId="3" fontId="15" fillId="11" borderId="0" xfId="0" applyNumberFormat="1" applyFont="1" applyFill="1" applyAlignment="1">
      <alignment horizontal="center" vertical="center"/>
    </xf>
    <xf numFmtId="3" fontId="30" fillId="12" borderId="0" xfId="0" applyNumberFormat="1" applyFont="1" applyFill="1" applyAlignment="1">
      <alignment horizontal="center" vertical="center"/>
    </xf>
    <xf numFmtId="0" fontId="15" fillId="0" borderId="0" xfId="0" applyFont="1" applyAlignment="1">
      <alignment horizontal="center" vertical="center"/>
    </xf>
    <xf numFmtId="0" fontId="3" fillId="0" borderId="0" xfId="0" applyFont="1" applyAlignment="1">
      <alignment horizontal="center" vertical="center"/>
    </xf>
    <xf numFmtId="0" fontId="31" fillId="0" borderId="0" xfId="0" applyFont="1"/>
    <xf numFmtId="0" fontId="32" fillId="0" borderId="0" xfId="0" applyFont="1"/>
    <xf numFmtId="0" fontId="31" fillId="0" borderId="0" xfId="0" applyFont="1" applyAlignment="1">
      <alignment horizontal="center" vertical="center"/>
    </xf>
    <xf numFmtId="0" fontId="33" fillId="0" borderId="0" xfId="0" applyFont="1"/>
    <xf numFmtId="0" fontId="19" fillId="16" borderId="0" xfId="0" applyFont="1" applyFill="1" applyAlignment="1">
      <alignment horizontal="center" vertical="center"/>
    </xf>
    <xf numFmtId="0" fontId="31" fillId="16" borderId="0" xfId="0" applyFont="1" applyFill="1"/>
    <xf numFmtId="0" fontId="19" fillId="12" borderId="0" xfId="0" applyFont="1" applyFill="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31" fillId="17" borderId="0" xfId="0" applyFont="1" applyFill="1" applyAlignment="1">
      <alignment horizontal="right" vertical="center"/>
    </xf>
    <xf numFmtId="3" fontId="31" fillId="17" borderId="0" xfId="0" applyNumberFormat="1" applyFont="1" applyFill="1" applyAlignment="1">
      <alignment horizontal="center" vertical="center"/>
    </xf>
    <xf numFmtId="0" fontId="31" fillId="0" borderId="0" xfId="0" applyFont="1" applyAlignment="1">
      <alignment vertical="center"/>
    </xf>
    <xf numFmtId="3" fontId="31" fillId="0" borderId="0" xfId="0" applyNumberFormat="1" applyFont="1" applyAlignment="1">
      <alignment horizontal="center" vertical="center"/>
    </xf>
    <xf numFmtId="0" fontId="31" fillId="0" borderId="0" xfId="0" applyFont="1" applyAlignment="1">
      <alignment horizontal="right" vertical="center"/>
    </xf>
    <xf numFmtId="0" fontId="31" fillId="17" borderId="0" xfId="0" applyFont="1" applyFill="1" applyAlignment="1">
      <alignment vertical="center"/>
    </xf>
    <xf numFmtId="3" fontId="31" fillId="0" borderId="0" xfId="0" applyNumberFormat="1" applyFont="1" applyAlignment="1">
      <alignment vertical="center"/>
    </xf>
    <xf numFmtId="0" fontId="32" fillId="0" borderId="0" xfId="0" applyFont="1" applyAlignment="1">
      <alignment vertical="center"/>
    </xf>
    <xf numFmtId="0" fontId="27" fillId="0" borderId="0" xfId="0" applyFont="1" applyAlignment="1">
      <alignment horizontal="center" vertical="center"/>
    </xf>
    <xf numFmtId="10" fontId="25" fillId="3" borderId="0" xfId="1" applyNumberFormat="1" applyFont="1" applyFill="1" applyAlignment="1">
      <alignment horizontal="center" vertical="center" wrapText="1" readingOrder="1"/>
    </xf>
    <xf numFmtId="10" fontId="25" fillId="0" borderId="0" xfId="1" applyNumberFormat="1" applyFont="1" applyAlignment="1">
      <alignment horizontal="center" vertical="center" wrapText="1" readingOrder="1"/>
    </xf>
    <xf numFmtId="0" fontId="35" fillId="0" borderId="0" xfId="0" applyFont="1"/>
    <xf numFmtId="2" fontId="14" fillId="0" borderId="0" xfId="0" applyNumberFormat="1" applyFont="1"/>
    <xf numFmtId="0" fontId="36" fillId="16" borderId="0" xfId="0" applyFont="1" applyFill="1" applyAlignment="1">
      <alignment horizontal="center" vertical="center"/>
    </xf>
    <xf numFmtId="0" fontId="37" fillId="16" borderId="0" xfId="0" applyFont="1" applyFill="1" applyAlignment="1">
      <alignment horizontal="center" vertical="center"/>
    </xf>
    <xf numFmtId="0" fontId="37" fillId="16" borderId="0" xfId="0" applyFont="1" applyFill="1"/>
    <xf numFmtId="3" fontId="12" fillId="0" borderId="0" xfId="0" applyNumberFormat="1" applyFont="1" applyAlignment="1">
      <alignment horizontal="center" wrapText="1" readingOrder="1"/>
    </xf>
    <xf numFmtId="2" fontId="14" fillId="10" borderId="0" xfId="0" applyNumberFormat="1" applyFont="1" applyFill="1"/>
    <xf numFmtId="3" fontId="3" fillId="10" borderId="0" xfId="0" applyNumberFormat="1" applyFont="1" applyFill="1" applyAlignment="1">
      <alignment horizontal="center" vertical="center"/>
    </xf>
    <xf numFmtId="3" fontId="31" fillId="17" borderId="0" xfId="0" applyNumberFormat="1" applyFont="1" applyFill="1" applyAlignment="1">
      <alignment vertical="center"/>
    </xf>
    <xf numFmtId="3" fontId="42" fillId="0" borderId="0" xfId="0" applyNumberFormat="1" applyFont="1" applyAlignment="1">
      <alignment vertical="center"/>
    </xf>
    <xf numFmtId="3" fontId="12" fillId="11" borderId="0" xfId="0" applyNumberFormat="1" applyFont="1" applyFill="1" applyAlignment="1">
      <alignment horizontal="center" wrapText="1" readingOrder="1"/>
    </xf>
    <xf numFmtId="0" fontId="21" fillId="0" borderId="0" xfId="0" applyFont="1"/>
    <xf numFmtId="0" fontId="43" fillId="0" borderId="0" xfId="0" applyFont="1"/>
    <xf numFmtId="3" fontId="17" fillId="3" borderId="0" xfId="0" applyNumberFormat="1" applyFont="1" applyFill="1" applyAlignment="1">
      <alignment horizontal="center" vertical="center" wrapText="1" readingOrder="1"/>
    </xf>
    <xf numFmtId="3" fontId="12" fillId="10" borderId="0" xfId="0" applyNumberFormat="1" applyFont="1" applyFill="1" applyAlignment="1">
      <alignment horizontal="center" vertical="center" wrapText="1" readingOrder="1"/>
    </xf>
    <xf numFmtId="3" fontId="19" fillId="11" borderId="0" xfId="0" applyNumberFormat="1" applyFont="1" applyFill="1" applyAlignment="1">
      <alignment horizontal="center" vertical="center"/>
    </xf>
    <xf numFmtId="3" fontId="31" fillId="11" borderId="0" xfId="0" applyNumberFormat="1" applyFont="1" applyFill="1" applyAlignment="1">
      <alignment horizontal="center" vertical="center"/>
    </xf>
    <xf numFmtId="3" fontId="19" fillId="12" borderId="0" xfId="0" applyNumberFormat="1" applyFont="1" applyFill="1" applyAlignment="1">
      <alignment horizontal="center" vertical="center"/>
    </xf>
    <xf numFmtId="0" fontId="44" fillId="18" borderId="0" xfId="0" applyFont="1" applyFill="1" applyAlignment="1">
      <alignment horizontal="center" vertical="center"/>
    </xf>
    <xf numFmtId="0" fontId="44" fillId="18" borderId="0" xfId="0" applyFont="1" applyFill="1" applyAlignment="1">
      <alignment horizontal="center" vertical="center" wrapText="1"/>
    </xf>
    <xf numFmtId="3" fontId="19" fillId="0" borderId="0" xfId="0" applyNumberFormat="1" applyFont="1" applyAlignment="1">
      <alignment horizontal="center" vertical="center"/>
    </xf>
    <xf numFmtId="0" fontId="34" fillId="18" borderId="0" xfId="0" applyFont="1" applyFill="1" applyAlignment="1">
      <alignment horizontal="center" vertical="center"/>
    </xf>
    <xf numFmtId="0" fontId="19" fillId="16" borderId="0" xfId="0" applyFont="1" applyFill="1" applyAlignment="1">
      <alignment horizontal="center"/>
    </xf>
    <xf numFmtId="0" fontId="19" fillId="11" borderId="0" xfId="0" applyFont="1" applyFill="1" applyAlignment="1">
      <alignment horizontal="center" vertical="center"/>
    </xf>
    <xf numFmtId="0" fontId="3" fillId="0" borderId="0" xfId="0" applyFont="1" applyAlignment="1">
      <alignment horizontal="center"/>
    </xf>
    <xf numFmtId="0" fontId="31" fillId="0" borderId="0" xfId="0" applyFont="1" applyAlignment="1">
      <alignment horizontal="center" vertical="center"/>
    </xf>
    <xf numFmtId="3" fontId="19" fillId="17" borderId="0" xfId="0" applyNumberFormat="1" applyFont="1" applyFill="1" applyAlignment="1">
      <alignment horizontal="center" vertical="center"/>
    </xf>
    <xf numFmtId="3" fontId="19" fillId="16" borderId="0" xfId="0" applyNumberFormat="1" applyFont="1" applyFill="1" applyAlignment="1">
      <alignment horizontal="center" vertical="center"/>
    </xf>
    <xf numFmtId="3" fontId="31" fillId="16" borderId="0" xfId="0" applyNumberFormat="1" applyFont="1" applyFill="1" applyAlignment="1">
      <alignment horizontal="center" vertical="center"/>
    </xf>
    <xf numFmtId="0" fontId="9" fillId="0" borderId="0" xfId="0" applyFont="1" applyAlignment="1">
      <alignment horizontal="center"/>
    </xf>
    <xf numFmtId="0" fontId="38" fillId="16" borderId="0" xfId="0" applyFont="1" applyFill="1" applyAlignment="1">
      <alignment horizontal="center" vertical="center" wrapText="1"/>
    </xf>
    <xf numFmtId="0" fontId="38" fillId="16" borderId="0" xfId="0" applyFont="1" applyFill="1" applyAlignment="1">
      <alignment horizontal="center" vertical="center"/>
    </xf>
    <xf numFmtId="0" fontId="40" fillId="16" borderId="0" xfId="0" applyFont="1" applyFill="1" applyAlignment="1">
      <alignment horizontal="center" vertical="center" wrapText="1"/>
    </xf>
    <xf numFmtId="0" fontId="40" fillId="16" borderId="0" xfId="0" applyFont="1" applyFill="1" applyAlignment="1">
      <alignment horizontal="center" vertical="center"/>
    </xf>
    <xf numFmtId="0" fontId="21" fillId="0" borderId="0" xfId="0" applyFont="1" applyAlignment="1">
      <alignment horizontal="center"/>
    </xf>
    <xf numFmtId="0" fontId="14" fillId="0" borderId="0" xfId="0" applyFont="1" applyAlignment="1">
      <alignment horizontal="center" vertical="center"/>
    </xf>
    <xf numFmtId="0" fontId="8" fillId="4" borderId="0" xfId="0" applyFont="1" applyFill="1" applyAlignment="1">
      <alignment horizontal="center" vertical="center" wrapText="1" readingOrder="1"/>
    </xf>
    <xf numFmtId="0" fontId="8" fillId="5" borderId="0" xfId="0" applyFont="1" applyFill="1" applyAlignment="1">
      <alignment horizontal="center" vertical="center" wrapText="1" readingOrder="1"/>
    </xf>
    <xf numFmtId="0" fontId="22" fillId="0" borderId="0" xfId="0" applyFont="1" applyAlignment="1">
      <alignment horizontal="center"/>
    </xf>
    <xf numFmtId="0" fontId="14" fillId="0" borderId="0" xfId="0" applyFont="1" applyAlignment="1">
      <alignment horizontal="center"/>
    </xf>
    <xf numFmtId="10" fontId="22" fillId="0" borderId="0" xfId="1" applyNumberFormat="1" applyFont="1" applyAlignment="1">
      <alignment horizontal="center"/>
    </xf>
    <xf numFmtId="0" fontId="14" fillId="10" borderId="0" xfId="0" applyFont="1" applyFill="1" applyAlignment="1">
      <alignment horizontal="center"/>
    </xf>
    <xf numFmtId="0" fontId="14" fillId="10" borderId="0" xfId="0" applyFont="1" applyFill="1" applyAlignment="1">
      <alignment horizontal="center" vertical="center"/>
    </xf>
    <xf numFmtId="3" fontId="31" fillId="17" borderId="0" xfId="0" applyNumberFormat="1" applyFont="1" applyFill="1" applyAlignment="1">
      <alignment horizontal="center" vertical="center"/>
    </xf>
    <xf numFmtId="3" fontId="31" fillId="0" borderId="0" xfId="0" applyNumberFormat="1" applyFont="1" applyAlignment="1">
      <alignment horizontal="center" vertical="center"/>
    </xf>
    <xf numFmtId="0" fontId="27" fillId="0" borderId="2" xfId="0" applyFont="1" applyBorder="1" applyAlignment="1">
      <alignment horizontal="center" vertical="center" textRotation="90"/>
    </xf>
    <xf numFmtId="0" fontId="27" fillId="0" borderId="3" xfId="0" applyFont="1" applyBorder="1" applyAlignment="1">
      <alignment horizontal="center" vertical="center" textRotation="90"/>
    </xf>
    <xf numFmtId="0" fontId="27" fillId="0" borderId="4" xfId="0" applyFont="1" applyBorder="1" applyAlignment="1">
      <alignment horizontal="center" vertical="center" textRotation="90"/>
    </xf>
    <xf numFmtId="0" fontId="27" fillId="0" borderId="0" xfId="0" applyFont="1" applyAlignment="1">
      <alignment horizontal="center"/>
    </xf>
    <xf numFmtId="0" fontId="24" fillId="3" borderId="0" xfId="0" applyFont="1" applyFill="1" applyAlignment="1">
      <alignment horizontal="center" vertical="center" wrapText="1" readingOrder="1"/>
    </xf>
    <xf numFmtId="0" fontId="27" fillId="0" borderId="1" xfId="0" applyFont="1" applyBorder="1" applyAlignment="1">
      <alignment horizontal="center" vertical="center" textRotation="90"/>
    </xf>
    <xf numFmtId="1" fontId="26" fillId="3" borderId="0" xfId="0" applyNumberFormat="1" applyFont="1" applyFill="1" applyAlignment="1">
      <alignment horizontal="center" vertical="center" wrapText="1" readingOrder="1"/>
    </xf>
    <xf numFmtId="3" fontId="43" fillId="0" borderId="0" xfId="0" applyNumberFormat="1" applyFont="1" applyFill="1" applyAlignment="1" applyProtection="1">
      <alignment horizontal="center" vertical="center"/>
      <protection hidden="1"/>
    </xf>
  </cellXfs>
  <cellStyles count="2">
    <cellStyle name="Normal" xfId="0" builtinId="0"/>
    <cellStyle name="Porcentaje" xfId="1" builtinId="5"/>
  </cellStyles>
  <dxfs count="0"/>
  <tableStyles count="0" defaultTableStyle="TableStyleMedium2" defaultPivotStyle="PivotStyleLight16"/>
  <colors>
    <mruColors>
      <color rgb="FFB1D7CE"/>
      <color rgb="FF47712D"/>
      <color rgb="FF235B4E"/>
      <color rgb="FFCFEDE5"/>
      <color rgb="FFB0E2D5"/>
      <color rgb="FFE6F6F2"/>
      <color rgb="FFE4EBE3"/>
      <color rgb="FF9D2449"/>
      <color rgb="FFBB9D61"/>
      <color rgb="FFD4C1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microsoft.com/office/2017/06/relationships/rdSupportingPropertyBag" Target="richData/rdsupportingpropertybag.xml"/><Relationship Id="rId2" Type="http://schemas.openxmlformats.org/officeDocument/2006/relationships/worksheet" Target="worksheets/sheet2.xml"/><Relationship Id="rId16"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0/07/relationships/rdRichValueWebImage" Target="richData/rdRichValueWebImage.xml"/><Relationship Id="rId5" Type="http://schemas.openxmlformats.org/officeDocument/2006/relationships/worksheet" Target="worksheets/sheet5.xml"/><Relationship Id="rId15" Type="http://schemas.microsoft.com/office/2017/06/relationships/richStyles" Target="richData/richStyles.xml"/><Relationship Id="rId10" Type="http://schemas.openxmlformats.org/officeDocument/2006/relationships/sheetMetadata" Target="metadata.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Array" Target="richData/rdarray.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9.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1.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2.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3.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4.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5.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6.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i="0" baseline="0">
                <a:effectLst/>
              </a:rPr>
              <a:t>OPERACIONES NACIONALES E INTERNACIONALES</a:t>
            </a:r>
            <a:br>
              <a:rPr lang="es-ES" sz="1050" b="1" i="0" baseline="0">
                <a:effectLst/>
              </a:rPr>
            </a:br>
            <a:r>
              <a:rPr lang="es-ES" sz="1050" b="1" i="0" baseline="0">
                <a:effectLst/>
              </a:rPr>
              <a:t>DEL 1/o. ENE. - 31 DIC. 2023.</a:t>
            </a:r>
            <a:br>
              <a:rPr lang="es-ES" sz="1050" b="1" i="0" baseline="0">
                <a:effectLst/>
              </a:rPr>
            </a:br>
            <a:r>
              <a:rPr lang="es-ES" sz="1050" b="0" i="0" baseline="0">
                <a:effectLst/>
              </a:rPr>
              <a:t>(DISTRIBUCIÓN %)</a:t>
            </a:r>
            <a:endParaRPr lang="es-MX" sz="1050" b="0">
              <a:effectLst/>
            </a:endParaRP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doughnutChart>
        <c:varyColors val="1"/>
        <c:ser>
          <c:idx val="0"/>
          <c:order val="0"/>
          <c:dPt>
            <c:idx val="0"/>
            <c:bubble3D val="0"/>
            <c:spPr>
              <a:solidFill>
                <a:srgbClr val="9D2449"/>
              </a:solidFill>
              <a:ln w="19050">
                <a:noFill/>
              </a:ln>
              <a:effectLst/>
            </c:spPr>
            <c:extLst>
              <c:ext xmlns:c16="http://schemas.microsoft.com/office/drawing/2014/chart" uri="{C3380CC4-5D6E-409C-BE32-E72D297353CC}">
                <c16:uniqueId val="{00000001-5F45-4D2B-A62D-09D9FB4161F2}"/>
              </c:ext>
            </c:extLst>
          </c:dPt>
          <c:dPt>
            <c:idx val="1"/>
            <c:bubble3D val="0"/>
            <c:spPr>
              <a:solidFill>
                <a:srgbClr val="D4C19C"/>
              </a:solidFill>
              <a:ln w="19050">
                <a:solidFill>
                  <a:srgbClr val="D4C19C"/>
                </a:solidFill>
              </a:ln>
              <a:effectLst/>
            </c:spPr>
            <c:extLst>
              <c:ext xmlns:c16="http://schemas.microsoft.com/office/drawing/2014/chart" uri="{C3380CC4-5D6E-409C-BE32-E72D297353CC}">
                <c16:uniqueId val="{00000003-5F45-4D2B-A62D-09D9FB4161F2}"/>
              </c:ext>
            </c:extLst>
          </c:dPt>
          <c:dLbls>
            <c:dLbl>
              <c:idx val="0"/>
              <c:layout>
                <c:manualLayout>
                  <c:x val="0.24413484387034978"/>
                  <c:y val="7.2096993999486408E-2"/>
                </c:manualLayout>
              </c:layout>
              <c:tx>
                <c:rich>
                  <a:bodyPr/>
                  <a:lstStyle/>
                  <a:p>
                    <a:r>
                      <a:rPr lang="en-US" baseline="0"/>
                      <a:t>NACIONALES
</a:t>
                    </a:r>
                    <a:fld id="{0A3E38C0-6330-4B37-AABC-5380F783AC9D}" type="PERCENTAGE">
                      <a:rPr lang="en-US" sz="1600"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layout>
                    <c:manualLayout>
                      <c:w val="0.27474868921695539"/>
                      <c:h val="0.19886047344917163"/>
                    </c:manualLayout>
                  </c15:layout>
                  <c15:dlblFieldTable/>
                  <c15:showDataLabelsRange val="0"/>
                </c:ext>
                <c:ext xmlns:c16="http://schemas.microsoft.com/office/drawing/2014/chart" uri="{C3380CC4-5D6E-409C-BE32-E72D297353CC}">
                  <c16:uniqueId val="{00000001-5F45-4D2B-A62D-09D9FB4161F2}"/>
                </c:ext>
              </c:extLst>
            </c:dLbl>
            <c:dLbl>
              <c:idx val="1"/>
              <c:layout>
                <c:manualLayout>
                  <c:x val="-0.24627597875685417"/>
                  <c:y val="-6.5506521550879118E-2"/>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tx1">
                            <a:lumMod val="75000"/>
                            <a:lumOff val="25000"/>
                          </a:schemeClr>
                        </a:solidFill>
                        <a:latin typeface="Montserrat" panose="00000500000000000000" pitchFamily="2" charset="0"/>
                        <a:ea typeface="+mn-ea"/>
                        <a:cs typeface="+mn-cs"/>
                      </a:defRPr>
                    </a:pPr>
                    <a:r>
                      <a:rPr lang="en-US" b="1" baseline="0"/>
                      <a:t>INTERNACIONALES
</a:t>
                    </a:r>
                    <a:fld id="{2D014384-87EC-43BD-8D34-FCB76C9C9649}" type="PERCENTAGE">
                      <a:rPr lang="en-US" sz="1600" b="1" baseline="0"/>
                      <a:pPr>
                        <a:defRPr sz="1100" b="1"/>
                      </a:pPr>
                      <a:t>[PORCENTAJE]</a:t>
                    </a:fld>
                    <a:endParaRPr lang="en-US" b="1" baseline="0"/>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extLst>
                <c:ext xmlns:c15="http://schemas.microsoft.com/office/drawing/2012/chart" uri="{CE6537A1-D6FC-4f65-9D91-7224C49458BB}">
                  <c15:layout>
                    <c:manualLayout>
                      <c:w val="0.37897949499597378"/>
                      <c:h val="0.23648681927882273"/>
                    </c:manualLayout>
                  </c15:layout>
                  <c15:dlblFieldTable/>
                  <c15:showDataLabelsRange val="0"/>
                </c:ext>
                <c:ext xmlns:c16="http://schemas.microsoft.com/office/drawing/2014/chart" uri="{C3380CC4-5D6E-409C-BE32-E72D297353CC}">
                  <c16:uniqueId val="{00000003-5F45-4D2B-A62D-09D9FB4161F2}"/>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val>
            <c:numRef>
              <c:f>Operaciones!$D$24:$E$24</c:f>
              <c:numCache>
                <c:formatCode>#,##0</c:formatCode>
                <c:ptCount val="2"/>
                <c:pt idx="0">
                  <c:v>21260</c:v>
                </c:pt>
                <c:pt idx="1">
                  <c:v>1951</c:v>
                </c:pt>
              </c:numCache>
            </c:numRef>
          </c:val>
          <c:extLst>
            <c:ext xmlns:c16="http://schemas.microsoft.com/office/drawing/2014/chart" uri="{C3380CC4-5D6E-409C-BE32-E72D297353CC}">
              <c16:uniqueId val="{00000004-5F45-4D2B-A62D-09D9FB4161F2}"/>
            </c:ext>
          </c:extLst>
        </c:ser>
        <c:dLbls>
          <c:showLegendKey val="0"/>
          <c:showVal val="0"/>
          <c:showCatName val="1"/>
          <c:showSerName val="0"/>
          <c:showPercent val="1"/>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i="0" baseline="0">
                <a:effectLst/>
              </a:rPr>
              <a:t>PASAJEROS NACIONALES E INTERNACIONALES</a:t>
            </a:r>
            <a:br>
              <a:rPr lang="es-ES" sz="1050" b="1" i="0" baseline="0">
                <a:effectLst/>
              </a:rPr>
            </a:br>
            <a:r>
              <a:rPr lang="es-ES" sz="1050" b="1" i="0" baseline="0">
                <a:effectLst/>
              </a:rPr>
              <a:t>DEL 1/o. ENE. AL 31 DIC. 2023.</a:t>
            </a:r>
            <a:br>
              <a:rPr lang="es-ES" sz="1050" b="1" i="0" baseline="0">
                <a:effectLst/>
              </a:rPr>
            </a:br>
            <a:r>
              <a:rPr lang="es-ES" sz="1050" b="0" i="0" baseline="0">
                <a:effectLst/>
              </a:rPr>
              <a:t>(DISTRIBUCIÓN %)</a:t>
            </a:r>
            <a:endParaRPr lang="es-MX" sz="1050" b="0">
              <a:effectLst/>
            </a:endParaRP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manualLayout>
          <c:layoutTarget val="inner"/>
          <c:xMode val="edge"/>
          <c:yMode val="edge"/>
          <c:x val="0.10294364821430294"/>
          <c:y val="0.2621625422837453"/>
          <c:w val="0.3829403348621136"/>
          <c:h val="0.64219049222568236"/>
        </c:manualLayout>
      </c:layout>
      <c:doughnutChart>
        <c:varyColors val="1"/>
        <c:ser>
          <c:idx val="0"/>
          <c:order val="0"/>
          <c:spPr>
            <a:solidFill>
              <a:srgbClr val="235B4E"/>
            </a:solidFill>
            <a:ln>
              <a:noFill/>
            </a:ln>
          </c:spPr>
          <c:dPt>
            <c:idx val="0"/>
            <c:bubble3D val="0"/>
            <c:spPr>
              <a:solidFill>
                <a:srgbClr val="235B4E"/>
              </a:solidFill>
              <a:ln w="19050">
                <a:noFill/>
              </a:ln>
              <a:effectLst/>
            </c:spPr>
            <c:extLst>
              <c:ext xmlns:c16="http://schemas.microsoft.com/office/drawing/2014/chart" uri="{C3380CC4-5D6E-409C-BE32-E72D297353CC}">
                <c16:uniqueId val="{00000001-DEDF-4798-A69C-ED6179486F74}"/>
              </c:ext>
            </c:extLst>
          </c:dPt>
          <c:dPt>
            <c:idx val="1"/>
            <c:bubble3D val="0"/>
            <c:spPr>
              <a:solidFill>
                <a:srgbClr val="D4C19C"/>
              </a:solidFill>
              <a:ln w="19050">
                <a:solidFill>
                  <a:srgbClr val="D4C19C"/>
                </a:solidFill>
              </a:ln>
              <a:effectLst/>
            </c:spPr>
            <c:extLst>
              <c:ext xmlns:c16="http://schemas.microsoft.com/office/drawing/2014/chart" uri="{C3380CC4-5D6E-409C-BE32-E72D297353CC}">
                <c16:uniqueId val="{00000002-DEDF-4798-A69C-ED6179486F74}"/>
              </c:ext>
            </c:extLst>
          </c:dPt>
          <c:dLbls>
            <c:dLbl>
              <c:idx val="0"/>
              <c:layout>
                <c:manualLayout>
                  <c:x val="0.40969203734650761"/>
                  <c:y val="-0.11945365632199224"/>
                </c:manualLayout>
              </c:layout>
              <c:tx>
                <c:rich>
                  <a:bodyPr rot="0" spcFirstLastPara="1" vertOverflow="ellipsis" vert="horz" wrap="square" lIns="38100" tIns="19050" rIns="38100" bIns="19050" anchor="ctr" anchorCtr="1">
                    <a:noAutofit/>
                  </a:bodyPr>
                  <a:lstStyle/>
                  <a:p>
                    <a:pPr>
                      <a:defRPr sz="1800" b="0" i="0" u="none" strike="noStrike" kern="1200" baseline="0">
                        <a:solidFill>
                          <a:schemeClr val="tx1">
                            <a:lumMod val="75000"/>
                            <a:lumOff val="25000"/>
                          </a:schemeClr>
                        </a:solidFill>
                        <a:latin typeface="Montserrat" panose="00000500000000000000" pitchFamily="2" charset="0"/>
                        <a:ea typeface="+mn-ea"/>
                        <a:cs typeface="+mn-cs"/>
                      </a:defRPr>
                    </a:pPr>
                    <a:r>
                      <a:rPr lang="en-US" sz="1100" baseline="0"/>
                      <a:t>NACIONALES.</a:t>
                    </a:r>
                    <a:r>
                      <a:rPr lang="en-US" baseline="0"/>
                      <a:t>
</a:t>
                    </a:r>
                    <a:fld id="{C3D7235D-5EC6-4409-B15A-0379383FAFE0}" type="PERCENTAGE">
                      <a:rPr lang="en-US" sz="1600" b="1" baseline="0"/>
                      <a:pPr>
                        <a:defRPr sz="1800"/>
                      </a:pPr>
                      <a:t>[PORCENTAJE]</a:t>
                    </a:fld>
                    <a:endParaRPr lang="en-US" baseline="0"/>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extLst>
                <c:ext xmlns:c15="http://schemas.microsoft.com/office/drawing/2012/chart" uri="{CE6537A1-D6FC-4f65-9D91-7224C49458BB}">
                  <c15:layout>
                    <c:manualLayout>
                      <c:w val="0.32433333333333331"/>
                      <c:h val="0.24486111111111111"/>
                    </c:manualLayout>
                  </c15:layout>
                  <c15:dlblFieldTable/>
                  <c15:showDataLabelsRange val="0"/>
                </c:ext>
                <c:ext xmlns:c16="http://schemas.microsoft.com/office/drawing/2014/chart" uri="{C3380CC4-5D6E-409C-BE32-E72D297353CC}">
                  <c16:uniqueId val="{00000001-DEDF-4798-A69C-ED6179486F74}"/>
                </c:ext>
              </c:extLst>
            </c:dLbl>
            <c:dLbl>
              <c:idx val="1"/>
              <c:layout>
                <c:manualLayout>
                  <c:x val="0.46115146221469688"/>
                  <c:y val="0.13816824779162826"/>
                </c:manualLayout>
              </c:layout>
              <c:tx>
                <c:rich>
                  <a:bodyPr rot="0" spcFirstLastPara="1" vertOverflow="ellipsis" vert="horz" wrap="square" lIns="38100" tIns="19050" rIns="38100" bIns="19050" anchor="ctr" anchorCtr="1">
                    <a:noAutofit/>
                  </a:bodyPr>
                  <a:lstStyle/>
                  <a:p>
                    <a:pPr>
                      <a:defRPr sz="1800" b="0" i="0" u="none" strike="noStrike" kern="1200" baseline="0">
                        <a:solidFill>
                          <a:schemeClr val="tx1">
                            <a:lumMod val="75000"/>
                            <a:lumOff val="25000"/>
                          </a:schemeClr>
                        </a:solidFill>
                        <a:latin typeface="Montserrat" panose="00000500000000000000" pitchFamily="2" charset="0"/>
                        <a:ea typeface="+mn-ea"/>
                        <a:cs typeface="+mn-cs"/>
                      </a:defRPr>
                    </a:pPr>
                    <a:r>
                      <a:rPr lang="en-US" sz="1100" baseline="0"/>
                      <a:t>INTERNACIONALES.</a:t>
                    </a:r>
                    <a:r>
                      <a:rPr lang="en-US" baseline="0"/>
                      <a:t>
</a:t>
                    </a:r>
                    <a:fld id="{4EEE42DD-B058-4597-B4B5-33EC7909E98E}" type="PERCENTAGE">
                      <a:rPr lang="en-US" sz="1600" b="1" baseline="0"/>
                      <a:pPr>
                        <a:defRPr sz="1800"/>
                      </a:pPr>
                      <a:t>[PORCENTAJE]</a:t>
                    </a:fld>
                    <a:endParaRPr lang="en-US" baseline="0"/>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extLst>
                <c:ext xmlns:c15="http://schemas.microsoft.com/office/drawing/2012/chart" uri="{CE6537A1-D6FC-4f65-9D91-7224C49458BB}">
                  <c15:layout>
                    <c:manualLayout>
                      <c:w val="0.35815275951123482"/>
                      <c:h val="0.17659130543473428"/>
                    </c:manualLayout>
                  </c15:layout>
                  <c15:dlblFieldTable/>
                  <c15:showDataLabelsRange val="0"/>
                </c:ext>
                <c:ext xmlns:c16="http://schemas.microsoft.com/office/drawing/2014/chart" uri="{C3380CC4-5D6E-409C-BE32-E72D297353CC}">
                  <c16:uniqueId val="{00000002-DEDF-4798-A69C-ED6179486F74}"/>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val>
            <c:numRef>
              <c:f>Pasajeros!$D$25:$E$25</c:f>
              <c:numCache>
                <c:formatCode>#,##0</c:formatCode>
                <c:ptCount val="2"/>
                <c:pt idx="0">
                  <c:v>2448511</c:v>
                </c:pt>
                <c:pt idx="1">
                  <c:v>182750</c:v>
                </c:pt>
              </c:numCache>
            </c:numRef>
          </c:val>
          <c:extLst>
            <c:ext xmlns:c16="http://schemas.microsoft.com/office/drawing/2014/chart" uri="{C3380CC4-5D6E-409C-BE32-E72D297353CC}">
              <c16:uniqueId val="{00000000-DEDF-4798-A69C-ED6179486F74}"/>
            </c:ext>
          </c:extLst>
        </c:ser>
        <c:dLbls>
          <c:showLegendKey val="0"/>
          <c:showVal val="0"/>
          <c:showCatName val="1"/>
          <c:showSerName val="0"/>
          <c:showPercent val="1"/>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a:t>PASAJEROS NACIONALES E INTERNACIONALES POR LLEGADAS Y SALIDAS</a:t>
            </a:r>
            <a:br>
              <a:rPr lang="es-ES" sz="1050" b="1"/>
            </a:br>
            <a:r>
              <a:rPr lang="es-ES" sz="1050" b="1"/>
              <a:t>DEL 1/o. ENE</a:t>
            </a:r>
            <a:r>
              <a:rPr lang="es-ES" sz="1050" b="1" baseline="0"/>
              <a:t> - 31 DIC. 2023</a:t>
            </a:r>
            <a:r>
              <a:rPr lang="es-ES" sz="1050" b="1"/>
              <a:t>(DISTRIBUCIÓN %)</a:t>
            </a:r>
            <a:endParaRPr lang="es-MX" sz="1050" b="1"/>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ofPieChart>
        <c:ofPieType val="bar"/>
        <c:varyColors val="1"/>
        <c:ser>
          <c:idx val="0"/>
          <c:order val="0"/>
          <c:dPt>
            <c:idx val="0"/>
            <c:bubble3D val="0"/>
            <c:spPr>
              <a:solidFill>
                <a:srgbClr val="235B4E"/>
              </a:solidFill>
              <a:ln w="19050">
                <a:solidFill>
                  <a:schemeClr val="lt1"/>
                </a:solidFill>
              </a:ln>
              <a:effectLst/>
            </c:spPr>
            <c:extLst>
              <c:ext xmlns:c16="http://schemas.microsoft.com/office/drawing/2014/chart" uri="{C3380CC4-5D6E-409C-BE32-E72D297353CC}">
                <c16:uniqueId val="{00000001-A991-4CEB-9B91-003B120F8BD4}"/>
              </c:ext>
            </c:extLst>
          </c:dPt>
          <c:dPt>
            <c:idx val="1"/>
            <c:bubble3D val="0"/>
            <c:spPr>
              <a:solidFill>
                <a:srgbClr val="D4C19C"/>
              </a:solidFill>
              <a:ln w="19050">
                <a:solidFill>
                  <a:schemeClr val="lt1"/>
                </a:solidFill>
              </a:ln>
              <a:effectLst/>
            </c:spPr>
            <c:extLst>
              <c:ext xmlns:c16="http://schemas.microsoft.com/office/drawing/2014/chart" uri="{C3380CC4-5D6E-409C-BE32-E72D297353CC}">
                <c16:uniqueId val="{00000002-A991-4CEB-9B91-003B120F8BD4}"/>
              </c:ext>
            </c:extLst>
          </c:dPt>
          <c:dPt>
            <c:idx val="2"/>
            <c:bubble3D val="0"/>
            <c:spPr>
              <a:solidFill>
                <a:srgbClr val="BB9D61"/>
              </a:solidFill>
              <a:ln w="19050">
                <a:solidFill>
                  <a:schemeClr val="lt1"/>
                </a:solidFill>
              </a:ln>
              <a:effectLst/>
            </c:spPr>
            <c:extLst>
              <c:ext xmlns:c16="http://schemas.microsoft.com/office/drawing/2014/chart" uri="{C3380CC4-5D6E-409C-BE32-E72D297353CC}">
                <c16:uniqueId val="{00000005-A991-4CEB-9B91-003B120F8BD4}"/>
              </c:ext>
            </c:extLst>
          </c:dPt>
          <c:dPt>
            <c:idx val="3"/>
            <c:bubble3D val="0"/>
            <c:spPr>
              <a:solidFill>
                <a:srgbClr val="9D2449"/>
              </a:solidFill>
              <a:ln w="19050">
                <a:solidFill>
                  <a:schemeClr val="lt1"/>
                </a:solidFill>
              </a:ln>
              <a:effectLst/>
            </c:spPr>
            <c:extLst>
              <c:ext xmlns:c16="http://schemas.microsoft.com/office/drawing/2014/chart" uri="{C3380CC4-5D6E-409C-BE32-E72D297353CC}">
                <c16:uniqueId val="{00000004-A991-4CEB-9B91-003B120F8BD4}"/>
              </c:ext>
            </c:extLst>
          </c:dPt>
          <c:dPt>
            <c:idx val="4"/>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3-A991-4CEB-9B91-003B120F8BD4}"/>
              </c:ext>
            </c:extLst>
          </c:dPt>
          <c:dLbls>
            <c:dLbl>
              <c:idx val="0"/>
              <c:layout>
                <c:manualLayout>
                  <c:x val="-0.13289582541259343"/>
                  <c:y val="-5.0472201131693442E-2"/>
                </c:manualLayout>
              </c:layout>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r>
                      <a:rPr lang="en-US" b="1"/>
                      <a:t>DE SALIDA NACIONAL</a:t>
                    </a:r>
                    <a:r>
                      <a:rPr lang="en-US" b="1" baseline="0"/>
                      <a:t>
</a:t>
                    </a:r>
                    <a:fld id="{2DD677F5-94F4-4DFD-8B39-5EF09E7E4C07}" type="PERCENTAGE">
                      <a:rPr lang="en-US" sz="1100" b="1" baseline="0"/>
                      <a:pPr>
                        <a:defRPr b="1"/>
                      </a:pPr>
                      <a:t>[PORCENTAJE]</a:t>
                    </a:fld>
                    <a:endParaRPr lang="en-US" b="1" baseline="0"/>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dLblPos val="bestFit"/>
              <c:showLegendKey val="0"/>
              <c:showVal val="0"/>
              <c:showCatName val="1"/>
              <c:showSerName val="0"/>
              <c:showPercent val="1"/>
              <c:showBubbleSize val="0"/>
              <c:extLst>
                <c:ext xmlns:c15="http://schemas.microsoft.com/office/drawing/2012/chart" uri="{CE6537A1-D6FC-4f65-9D91-7224C49458BB}">
                  <c15:layout>
                    <c:manualLayout>
                      <c:w val="0.17266581511000628"/>
                      <c:h val="0.13086371890877185"/>
                    </c:manualLayout>
                  </c15:layout>
                  <c15:dlblFieldTable/>
                  <c15:showDataLabelsRange val="0"/>
                </c:ext>
                <c:ext xmlns:c16="http://schemas.microsoft.com/office/drawing/2014/chart" uri="{C3380CC4-5D6E-409C-BE32-E72D297353CC}">
                  <c16:uniqueId val="{00000001-A991-4CEB-9B91-003B120F8BD4}"/>
                </c:ext>
              </c:extLst>
            </c:dLbl>
            <c:dLbl>
              <c:idx val="1"/>
              <c:layout>
                <c:manualLayout>
                  <c:x val="-0.20214585713357894"/>
                  <c:y val="0.17639083654299681"/>
                </c:manualLayout>
              </c:layout>
              <c:tx>
                <c:rich>
                  <a:bodyPr/>
                  <a:lstStyle/>
                  <a:p>
                    <a:r>
                      <a:rPr lang="en-US" baseline="0"/>
                      <a:t>DE LLEGADA NACIONAL
</a:t>
                    </a:r>
                    <a:fld id="{6193A22E-A24E-4603-A4AE-A567ACFC5107}"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991-4CEB-9B91-003B120F8BD4}"/>
                </c:ext>
              </c:extLst>
            </c:dLbl>
            <c:dLbl>
              <c:idx val="2"/>
              <c:layout>
                <c:manualLayout>
                  <c:x val="1.1056721328659052E-2"/>
                  <c:y val="7.6333940366885159E-3"/>
                </c:manualLayout>
              </c:layout>
              <c:tx>
                <c:rich>
                  <a:bodyPr/>
                  <a:lstStyle/>
                  <a:p>
                    <a:r>
                      <a:rPr lang="en-US"/>
                      <a:t>DE SALIDA INTERNACIONAL</a:t>
                    </a:r>
                    <a:r>
                      <a:rPr lang="en-US" baseline="0"/>
                      <a:t>
</a:t>
                    </a:r>
                    <a:fld id="{F35FA91F-C94F-4852-89C8-3F5133154EE7}"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991-4CEB-9B91-003B120F8BD4}"/>
                </c:ext>
              </c:extLst>
            </c:dLbl>
            <c:dLbl>
              <c:idx val="3"/>
              <c:layout>
                <c:manualLayout>
                  <c:x val="1.1056721328659052E-2"/>
                  <c:y val="1.1125423284284258E-2"/>
                </c:manualLayout>
              </c:layout>
              <c:tx>
                <c:rich>
                  <a:bodyPr/>
                  <a:lstStyle/>
                  <a:p>
                    <a:r>
                      <a:rPr lang="en-US"/>
                      <a:t>DE LLEGADA INTERNACIONAL</a:t>
                    </a:r>
                    <a:r>
                      <a:rPr lang="en-US" baseline="0"/>
                      <a:t>
</a:t>
                    </a:r>
                    <a:fld id="{25FAB009-CA85-4741-BAD9-99EDA15A34D0}"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A991-4CEB-9B91-003B120F8BD4}"/>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dLblPos val="bestFit"/>
            <c:showLegendKey val="0"/>
            <c:showVal val="0"/>
            <c:showCatName val="1"/>
            <c:showSerName val="0"/>
            <c:showPercent val="1"/>
            <c:showBubbleSize val="0"/>
            <c:showLeaderLines val="0"/>
            <c:extLst>
              <c:ext xmlns:c15="http://schemas.microsoft.com/office/drawing/2012/chart" uri="{CE6537A1-D6FC-4f65-9D91-7224C49458BB}"/>
            </c:extLst>
          </c:dLbls>
          <c:cat>
            <c:strRef>
              <c:f>(Pasajeros!$D$38:$E$38,Pasajeros!$G$38:$H$38)</c:f>
              <c:strCache>
                <c:ptCount val="4"/>
                <c:pt idx="0">
                  <c:v>SALIDAS</c:v>
                </c:pt>
                <c:pt idx="1">
                  <c:v>LLEGADAS</c:v>
                </c:pt>
                <c:pt idx="2">
                  <c:v>SALIDAS</c:v>
                </c:pt>
                <c:pt idx="3">
                  <c:v>LLEGADAS</c:v>
                </c:pt>
              </c:strCache>
            </c:strRef>
          </c:cat>
          <c:val>
            <c:numRef>
              <c:f>(Pasajeros!$D$51:$E$51,Pasajeros!$G$51:$H$51)</c:f>
              <c:numCache>
                <c:formatCode>#,##0</c:formatCode>
                <c:ptCount val="4"/>
                <c:pt idx="0">
                  <c:v>1264109</c:v>
                </c:pt>
                <c:pt idx="1">
                  <c:v>1184402</c:v>
                </c:pt>
                <c:pt idx="2">
                  <c:v>91336</c:v>
                </c:pt>
                <c:pt idx="3">
                  <c:v>91414</c:v>
                </c:pt>
              </c:numCache>
            </c:numRef>
          </c:val>
          <c:extLst>
            <c:ext xmlns:c16="http://schemas.microsoft.com/office/drawing/2014/chart" uri="{C3380CC4-5D6E-409C-BE32-E72D297353CC}">
              <c16:uniqueId val="{00000000-A991-4CEB-9B91-003B120F8BD4}"/>
            </c:ext>
          </c:extLst>
        </c:ser>
        <c:dLbls>
          <c:dLblPos val="bestFit"/>
          <c:showLegendKey val="0"/>
          <c:showVal val="0"/>
          <c:showCatName val="1"/>
          <c:showSerName val="0"/>
          <c:showPercent val="1"/>
          <c:showBubbleSize val="0"/>
          <c:showLeaderLines val="0"/>
        </c:dLbls>
        <c:gapWidth val="100"/>
        <c:secondPieSize val="56"/>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a:t>PASAJEROS DE AVIACIÓN GENERAL POR LLEGADAS Y SALIDAS, DEL 1/o. ENE. - 31</a:t>
            </a:r>
            <a:r>
              <a:rPr lang="es-ES" sz="1050" b="1" baseline="0"/>
              <a:t> DIC</a:t>
            </a:r>
            <a:r>
              <a:rPr lang="es-ES" sz="1050" b="1"/>
              <a:t>.</a:t>
            </a:r>
            <a:r>
              <a:rPr lang="es-ES" sz="1050" b="1" baseline="0"/>
              <a:t> </a:t>
            </a:r>
            <a:r>
              <a:rPr lang="es-ES" sz="1050" b="1"/>
              <a:t>2023.</a:t>
            </a:r>
            <a:br>
              <a:rPr lang="es-ES" sz="1050"/>
            </a:br>
            <a:r>
              <a:rPr lang="es-ES" sz="1050"/>
              <a:t>(DISTRIBUCIÓN %)</a:t>
            </a:r>
            <a:endParaRPr lang="es-MX" sz="1050"/>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doughnutChart>
        <c:varyColors val="1"/>
        <c:ser>
          <c:idx val="0"/>
          <c:order val="0"/>
          <c:dPt>
            <c:idx val="0"/>
            <c:bubble3D val="0"/>
            <c:spPr>
              <a:solidFill>
                <a:srgbClr val="235B4E"/>
              </a:solidFill>
              <a:ln w="19050">
                <a:solidFill>
                  <a:schemeClr val="lt1"/>
                </a:solidFill>
              </a:ln>
              <a:effectLst/>
            </c:spPr>
            <c:extLst>
              <c:ext xmlns:c16="http://schemas.microsoft.com/office/drawing/2014/chart" uri="{C3380CC4-5D6E-409C-BE32-E72D297353CC}">
                <c16:uniqueId val="{00000002-ABBB-4636-AB0C-E0FF03938FA3}"/>
              </c:ext>
            </c:extLst>
          </c:dPt>
          <c:dPt>
            <c:idx val="1"/>
            <c:bubble3D val="0"/>
            <c:spPr>
              <a:solidFill>
                <a:srgbClr val="BB9D61"/>
              </a:solidFill>
              <a:ln w="19050">
                <a:solidFill>
                  <a:srgbClr val="BB9D61"/>
                </a:solidFill>
              </a:ln>
              <a:effectLst/>
            </c:spPr>
            <c:extLst>
              <c:ext xmlns:c16="http://schemas.microsoft.com/office/drawing/2014/chart" uri="{C3380CC4-5D6E-409C-BE32-E72D297353CC}">
                <c16:uniqueId val="{00000001-ABBB-4636-AB0C-E0FF03938FA3}"/>
              </c:ext>
            </c:extLst>
          </c:dPt>
          <c:dLbls>
            <c:dLbl>
              <c:idx val="0"/>
              <c:layout>
                <c:manualLayout>
                  <c:x val="0.20208420961687545"/>
                  <c:y val="3.1411546855669388E-2"/>
                </c:manualLayout>
              </c:layout>
              <c:tx>
                <c:rich>
                  <a:bodyPr/>
                  <a:lstStyle/>
                  <a:p>
                    <a:fld id="{573DFC63-EB2D-475F-85D2-F8D8BA814FCE}" type="CATEGORYNAME">
                      <a:rPr lang="en-US"/>
                      <a:pPr/>
                      <a:t>[NOMBRE DE CATEGORÍA]</a:t>
                    </a:fld>
                    <a:r>
                      <a:rPr lang="en-US" baseline="0"/>
                      <a:t>
</a:t>
                    </a:r>
                    <a:fld id="{0C366037-A22E-46AD-B731-49039C886424}" type="PERCENTAGE">
                      <a:rPr lang="en-US" sz="1600"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BBB-4636-AB0C-E0FF03938FA3}"/>
                </c:ext>
              </c:extLst>
            </c:dLbl>
            <c:dLbl>
              <c:idx val="1"/>
              <c:layout>
                <c:manualLayout>
                  <c:x val="-0.18709845372427136"/>
                  <c:y val="-8.2337467483196619E-2"/>
                </c:manualLayout>
              </c:layout>
              <c:tx>
                <c:rich>
                  <a:bodyPr/>
                  <a:lstStyle/>
                  <a:p>
                    <a:fld id="{90965E4D-2BE2-4764-8067-22E37083E3FF}" type="CATEGORYNAME">
                      <a:rPr lang="en-US"/>
                      <a:pPr/>
                      <a:t>[NOMBRE DE CATEGORÍA]</a:t>
                    </a:fld>
                    <a:r>
                      <a:rPr lang="en-US" baseline="0"/>
                      <a:t>
</a:t>
                    </a:r>
                    <a:fld id="{CAA4BE5D-D9D2-4447-A377-55B60311C83D}" type="PERCENTAGE">
                      <a:rPr lang="en-US" sz="1600"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BBB-4636-AB0C-E0FF03938FA3}"/>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cat>
            <c:strRef>
              <c:f>Pasajeros!$D$86:$E$86</c:f>
              <c:strCache>
                <c:ptCount val="2"/>
                <c:pt idx="0">
                  <c:v>SALIDAS</c:v>
                </c:pt>
                <c:pt idx="1">
                  <c:v>LLEGADAS</c:v>
                </c:pt>
              </c:strCache>
            </c:strRef>
          </c:cat>
          <c:val>
            <c:numRef>
              <c:f>Pasajeros!$D$99:$E$99</c:f>
              <c:numCache>
                <c:formatCode>#,##0</c:formatCode>
                <c:ptCount val="2"/>
                <c:pt idx="0">
                  <c:v>4059</c:v>
                </c:pt>
                <c:pt idx="1">
                  <c:v>4101</c:v>
                </c:pt>
              </c:numCache>
            </c:numRef>
          </c:val>
          <c:extLst>
            <c:ext xmlns:c16="http://schemas.microsoft.com/office/drawing/2014/chart" uri="{C3380CC4-5D6E-409C-BE32-E72D297353CC}">
              <c16:uniqueId val="{00000000-ABBB-4636-AB0C-E0FF03938FA3}"/>
            </c:ext>
          </c:extLst>
        </c:ser>
        <c:dLbls>
          <c:showLegendKey val="0"/>
          <c:showVal val="0"/>
          <c:showCatName val="1"/>
          <c:showSerName val="0"/>
          <c:showPercent val="1"/>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08140704673557"/>
          <c:y val="0.1027831930629743"/>
          <c:w val="0.74725069988043968"/>
          <c:h val="0.55581640511292785"/>
        </c:manualLayout>
      </c:layout>
      <c:barChart>
        <c:barDir val="col"/>
        <c:grouping val="clustered"/>
        <c:varyColors val="0"/>
        <c:ser>
          <c:idx val="0"/>
          <c:order val="0"/>
          <c:tx>
            <c:v>PASAJEROS NACIONALES</c:v>
          </c:tx>
          <c:spPr>
            <a:solidFill>
              <a:srgbClr val="D4C19C"/>
            </a:solidFill>
            <a:ln>
              <a:noFill/>
            </a:ln>
            <a:effectLst>
              <a:outerShdw blurRad="50800" dist="50800" dir="5400000" algn="ctr" rotWithShape="0">
                <a:srgbClr val="D4C19C"/>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Pasajeros!$C$13:$C$24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Pasajeros!$D$13:$D$24</c:f>
              <c:numCache>
                <c:formatCode>#,##0</c:formatCode>
                <c:ptCount val="12"/>
                <c:pt idx="0">
                  <c:v>175756</c:v>
                </c:pt>
                <c:pt idx="1">
                  <c:v>157236</c:v>
                </c:pt>
                <c:pt idx="2">
                  <c:v>186628</c:v>
                </c:pt>
                <c:pt idx="3">
                  <c:v>194176</c:v>
                </c:pt>
                <c:pt idx="4">
                  <c:v>205108</c:v>
                </c:pt>
                <c:pt idx="5">
                  <c:v>193822</c:v>
                </c:pt>
                <c:pt idx="6">
                  <c:v>239137</c:v>
                </c:pt>
                <c:pt idx="7">
                  <c:v>248811</c:v>
                </c:pt>
                <c:pt idx="8">
                  <c:v>182508</c:v>
                </c:pt>
                <c:pt idx="9">
                  <c:v>209240</c:v>
                </c:pt>
                <c:pt idx="10">
                  <c:v>202111</c:v>
                </c:pt>
                <c:pt idx="11">
                  <c:v>253978</c:v>
                </c:pt>
              </c:numCache>
            </c:numRef>
          </c:val>
          <c:extLst>
            <c:ext xmlns:c16="http://schemas.microsoft.com/office/drawing/2014/chart" uri="{C3380CC4-5D6E-409C-BE32-E72D297353CC}">
              <c16:uniqueId val="{00000000-330F-4654-B88D-C70D73BFD4EF}"/>
            </c:ext>
          </c:extLst>
        </c:ser>
        <c:dLbls>
          <c:showLegendKey val="0"/>
          <c:showVal val="1"/>
          <c:showCatName val="0"/>
          <c:showSerName val="0"/>
          <c:showPercent val="0"/>
          <c:showBubbleSize val="0"/>
        </c:dLbls>
        <c:gapWidth val="219"/>
        <c:axId val="1536677887"/>
        <c:axId val="1076626607"/>
      </c:barChart>
      <c:lineChart>
        <c:grouping val="standard"/>
        <c:varyColors val="0"/>
        <c:ser>
          <c:idx val="1"/>
          <c:order val="1"/>
          <c:tx>
            <c:v>PASAJEROS INTERNACIONALES</c:v>
          </c:tx>
          <c:spPr>
            <a:ln w="12700" cap="rnd">
              <a:solidFill>
                <a:srgbClr val="235B4E"/>
              </a:solidFill>
              <a:round/>
            </a:ln>
            <a:effectLst/>
          </c:spPr>
          <c:marker>
            <c:symbol val="circle"/>
            <c:size val="5"/>
            <c:spPr>
              <a:solidFill>
                <a:srgbClr val="235B4E"/>
              </a:solidFill>
              <a:ln w="9525">
                <a:solidFill>
                  <a:srgbClr val="235B4E"/>
                </a:solidFill>
              </a:ln>
              <a:effectLst/>
            </c:spPr>
          </c:marker>
          <c:dLbls>
            <c:dLbl>
              <c:idx val="0"/>
              <c:layout>
                <c:manualLayout>
                  <c:x val="-9.4145535018273652E-3"/>
                  <c:y val="-2.96274638035598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30F-4654-B88D-C70D73BFD4EF}"/>
                </c:ext>
              </c:extLst>
            </c:dLbl>
            <c:dLbl>
              <c:idx val="1"/>
              <c:layout>
                <c:manualLayout>
                  <c:x val="-6.7246810727338326E-3"/>
                  <c:y val="-5.59629871845018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30F-4654-B88D-C70D73BFD4EF}"/>
                </c:ext>
              </c:extLst>
            </c:dLbl>
            <c:dLbl>
              <c:idx val="2"/>
              <c:layout>
                <c:manualLayout>
                  <c:x val="-9.4145535018274155E-3"/>
                  <c:y val="-3.95032850714130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30F-4654-B88D-C70D73BFD4EF}"/>
                </c:ext>
              </c:extLst>
            </c:dLbl>
            <c:dLbl>
              <c:idx val="3"/>
              <c:layout>
                <c:manualLayout>
                  <c:x val="-2.9588596720028913E-2"/>
                  <c:y val="-4.9379106339266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30F-4654-B88D-C70D73BFD4EF}"/>
                </c:ext>
              </c:extLst>
            </c:dLbl>
            <c:dLbl>
              <c:idx val="4"/>
              <c:layout>
                <c:manualLayout>
                  <c:x val="-1.8829107003654682E-2"/>
                  <c:y val="-4.93791063392663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30F-4654-B88D-C70D73BFD4EF}"/>
                </c:ext>
              </c:extLst>
            </c:dLbl>
            <c:dLbl>
              <c:idx val="5"/>
              <c:layout>
                <c:manualLayout>
                  <c:x val="-2.0174043218201498E-2"/>
                  <c:y val="-5.2671046761884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30F-4654-B88D-C70D73BFD4EF}"/>
                </c:ext>
              </c:extLst>
            </c:dLbl>
            <c:dLbl>
              <c:idx val="6"/>
              <c:layout>
                <c:manualLayout>
                  <c:x val="-2.4208851861841799E-2"/>
                  <c:y val="-4.27952254940308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30F-4654-B88D-C70D73BFD4EF}"/>
                </c:ext>
              </c:extLst>
            </c:dLbl>
            <c:dLbl>
              <c:idx val="7"/>
              <c:layout>
                <c:manualLayout>
                  <c:x val="-3.0933532934575632E-2"/>
                  <c:y val="-4.60871659166486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30F-4654-B88D-C70D73BFD4EF}"/>
                </c:ext>
              </c:extLst>
            </c:dLbl>
            <c:dLbl>
              <c:idx val="8"/>
              <c:layout>
                <c:manualLayout>
                  <c:x val="-2.2863915647295032E-2"/>
                  <c:y val="-5.26710467618841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30F-4654-B88D-C70D73BFD4EF}"/>
                </c:ext>
              </c:extLst>
            </c:dLbl>
            <c:dLbl>
              <c:idx val="9"/>
              <c:layout>
                <c:manualLayout>
                  <c:x val="-2.8988842566215811E-2"/>
                  <c:y val="-3.29194042261776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30F-4654-B88D-C70D73BFD4EF}"/>
                </c:ext>
              </c:extLst>
            </c:dLbl>
            <c:dLbl>
              <c:idx val="10"/>
              <c:layout>
                <c:manualLayout>
                  <c:x val="-1.3449362145467566E-2"/>
                  <c:y val="-3.95032850714130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30F-4654-B88D-C70D73BFD4EF}"/>
                </c:ext>
              </c:extLst>
            </c:dLbl>
            <c:dLbl>
              <c:idx val="11"/>
              <c:layout>
                <c:manualLayout>
                  <c:x val="-1.8867924528301886E-2"/>
                  <c:y val="3.25179770643282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59C-4D26-A287-A9092E869FE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35B4E"/>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Pasajeros!$E$13:$E$24</c:f>
              <c:numCache>
                <c:formatCode>#,##0</c:formatCode>
                <c:ptCount val="12"/>
                <c:pt idx="0">
                  <c:v>10816</c:v>
                </c:pt>
                <c:pt idx="1">
                  <c:v>8079</c:v>
                </c:pt>
                <c:pt idx="2">
                  <c:v>9711</c:v>
                </c:pt>
                <c:pt idx="3">
                  <c:v>10832</c:v>
                </c:pt>
                <c:pt idx="4">
                  <c:v>13214</c:v>
                </c:pt>
                <c:pt idx="5">
                  <c:v>14219</c:v>
                </c:pt>
                <c:pt idx="6">
                  <c:v>17453</c:v>
                </c:pt>
                <c:pt idx="7">
                  <c:v>17730</c:v>
                </c:pt>
                <c:pt idx="8">
                  <c:v>15262</c:v>
                </c:pt>
                <c:pt idx="9">
                  <c:v>22731</c:v>
                </c:pt>
                <c:pt idx="10">
                  <c:v>19314</c:v>
                </c:pt>
                <c:pt idx="11">
                  <c:v>23389</c:v>
                </c:pt>
              </c:numCache>
            </c:numRef>
          </c:val>
          <c:smooth val="1"/>
          <c:extLst>
            <c:ext xmlns:c16="http://schemas.microsoft.com/office/drawing/2014/chart" uri="{C3380CC4-5D6E-409C-BE32-E72D297353CC}">
              <c16:uniqueId val="{00000001-330F-4654-B88D-C70D73BFD4EF}"/>
            </c:ext>
          </c:extLst>
        </c:ser>
        <c:dLbls>
          <c:showLegendKey val="0"/>
          <c:showVal val="1"/>
          <c:showCatName val="0"/>
          <c:showSerName val="0"/>
          <c:showPercent val="0"/>
          <c:showBubbleSize val="0"/>
        </c:dLbls>
        <c:marker val="1"/>
        <c:smooth val="0"/>
        <c:axId val="1536680767"/>
        <c:axId val="1909026079"/>
      </c:lineChart>
      <c:catAx>
        <c:axId val="1536677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76626607"/>
        <c:crosses val="autoZero"/>
        <c:auto val="0"/>
        <c:lblAlgn val="ctr"/>
        <c:lblOffset val="100"/>
        <c:noMultiLvlLbl val="0"/>
      </c:catAx>
      <c:valAx>
        <c:axId val="1076626607"/>
        <c:scaling>
          <c:orientation val="minMax"/>
          <c:max val="300000"/>
          <c:min val="5000"/>
        </c:scaling>
        <c:delete val="0"/>
        <c:axPos val="l"/>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r>
                  <a:rPr lang="es-MX" b="1">
                    <a:latin typeface="Montserrat" panose="00000500000000000000" pitchFamily="2" charset="0"/>
                  </a:rPr>
                  <a:t>PAX.</a:t>
                </a:r>
                <a:r>
                  <a:rPr lang="es-MX" b="1" baseline="0">
                    <a:latin typeface="Montserrat" panose="00000500000000000000" pitchFamily="2" charset="0"/>
                  </a:rPr>
                  <a:t> NACIONALES</a:t>
                </a:r>
                <a:endParaRPr lang="es-MX" b="1">
                  <a:latin typeface="Montserrat" panose="00000500000000000000" pitchFamily="2" charset="0"/>
                </a:endParaRPr>
              </a:p>
            </c:rich>
          </c:tx>
          <c:layout>
            <c:manualLayout>
              <c:xMode val="edge"/>
              <c:yMode val="edge"/>
              <c:x val="2.8800945217858795E-2"/>
              <c:y val="0.26619770772079265"/>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536677887"/>
        <c:crosses val="autoZero"/>
        <c:crossBetween val="between"/>
      </c:valAx>
      <c:valAx>
        <c:axId val="1909026079"/>
        <c:scaling>
          <c:orientation val="minMax"/>
          <c:max val="38000"/>
          <c:min val="5000"/>
        </c:scaling>
        <c:delete val="0"/>
        <c:axPos val="r"/>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r>
                  <a:rPr lang="es-MX" b="1">
                    <a:latin typeface="Montserrat" panose="00000500000000000000" pitchFamily="2" charset="0"/>
                  </a:rPr>
                  <a:t>PAX.</a:t>
                </a:r>
                <a:r>
                  <a:rPr lang="es-MX" b="1" baseline="0">
                    <a:latin typeface="Montserrat" panose="00000500000000000000" pitchFamily="2" charset="0"/>
                  </a:rPr>
                  <a:t> INTERNACIONALES</a:t>
                </a:r>
                <a:endParaRPr lang="es-MX" b="1">
                  <a:latin typeface="Montserrat" panose="00000500000000000000" pitchFamily="2" charset="0"/>
                </a:endParaRPr>
              </a:p>
            </c:rich>
          </c:tx>
          <c:layout>
            <c:manualLayout>
              <c:xMode val="edge"/>
              <c:yMode val="edge"/>
              <c:x val="0.94273043609181373"/>
              <c:y val="0.2165469514946835"/>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536680767"/>
        <c:crosses val="max"/>
        <c:crossBetween val="between"/>
        <c:majorUnit val="4000"/>
        <c:minorUnit val="2000"/>
      </c:valAx>
      <c:catAx>
        <c:axId val="1536680767"/>
        <c:scaling>
          <c:orientation val="minMax"/>
        </c:scaling>
        <c:delete val="1"/>
        <c:axPos val="b"/>
        <c:majorTickMark val="out"/>
        <c:minorTickMark val="none"/>
        <c:tickLblPos val="nextTo"/>
        <c:crossAx val="1909026079"/>
        <c:crosses val="autoZero"/>
        <c:auto val="1"/>
        <c:lblAlgn val="ctr"/>
        <c:lblOffset val="100"/>
        <c:noMultiLvlLbl val="0"/>
      </c:catAx>
      <c:spPr>
        <a:noFill/>
        <a:ln>
          <a:noFill/>
        </a:ln>
        <a:effectLst/>
      </c:spPr>
    </c:plotArea>
    <c:legend>
      <c:legendPos val="r"/>
      <c:layout>
        <c:manualLayout>
          <c:xMode val="edge"/>
          <c:yMode val="edge"/>
          <c:x val="0.32313850502609015"/>
          <c:y val="0.84421319643008519"/>
          <c:w val="0.22207340060665642"/>
          <c:h val="0.1076239201796169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ontserrat" panose="00000500000000000000" pitchFamily="2" charset="0"/>
                <a:ea typeface="+mn-ea"/>
                <a:cs typeface="+mn-cs"/>
              </a:defRPr>
            </a:pPr>
            <a:r>
              <a:rPr lang="es-MX" sz="1100" b="1">
                <a:latin typeface="Montserrat" panose="00000500000000000000" pitchFamily="2" charset="0"/>
              </a:rPr>
              <a:t>PASAJEROS</a:t>
            </a:r>
            <a:r>
              <a:rPr lang="es-MX" sz="1100" b="1" baseline="0">
                <a:latin typeface="Montserrat" panose="00000500000000000000" pitchFamily="2" charset="0"/>
              </a:rPr>
              <a:t> NACIONALES</a:t>
            </a:r>
            <a:endParaRPr lang="es-MX" sz="110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manualLayout>
          <c:layoutTarget val="inner"/>
          <c:xMode val="edge"/>
          <c:yMode val="edge"/>
          <c:x val="4.3699333013327221E-2"/>
          <c:y val="0.2440465406125378"/>
          <c:w val="0.91989190544585264"/>
          <c:h val="0.44358377974467728"/>
        </c:manualLayout>
      </c:layout>
      <c:barChart>
        <c:barDir val="col"/>
        <c:grouping val="clustered"/>
        <c:varyColors val="0"/>
        <c:ser>
          <c:idx val="0"/>
          <c:order val="0"/>
          <c:tx>
            <c:strRef>
              <c:f>Pasajeros!$D$38</c:f>
              <c:strCache>
                <c:ptCount val="1"/>
                <c:pt idx="0">
                  <c:v>SALIDAS</c:v>
                </c:pt>
              </c:strCache>
            </c:strRef>
          </c:tx>
          <c:spPr>
            <a:solidFill>
              <a:srgbClr val="9D2449"/>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rgbClr val="9D2449"/>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Pasajeros!$C$39:$C$50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Pasajeros!$D$39:$D$50</c:f>
              <c:numCache>
                <c:formatCode>#,##0</c:formatCode>
                <c:ptCount val="12"/>
                <c:pt idx="0">
                  <c:v>91200</c:v>
                </c:pt>
                <c:pt idx="1">
                  <c:v>82349</c:v>
                </c:pt>
                <c:pt idx="2">
                  <c:v>97447</c:v>
                </c:pt>
                <c:pt idx="3">
                  <c:v>100623</c:v>
                </c:pt>
                <c:pt idx="4">
                  <c:v>105421</c:v>
                </c:pt>
                <c:pt idx="5">
                  <c:v>100342</c:v>
                </c:pt>
                <c:pt idx="6">
                  <c:v>122891</c:v>
                </c:pt>
                <c:pt idx="7">
                  <c:v>126265</c:v>
                </c:pt>
                <c:pt idx="8">
                  <c:v>94260</c:v>
                </c:pt>
                <c:pt idx="9">
                  <c:v>108498</c:v>
                </c:pt>
                <c:pt idx="10">
                  <c:v>104904</c:v>
                </c:pt>
                <c:pt idx="11">
                  <c:v>129909</c:v>
                </c:pt>
              </c:numCache>
            </c:numRef>
          </c:val>
          <c:extLst>
            <c:ext xmlns:c16="http://schemas.microsoft.com/office/drawing/2014/chart" uri="{C3380CC4-5D6E-409C-BE32-E72D297353CC}">
              <c16:uniqueId val="{00000000-43B0-4362-B0C5-4CA818AE591E}"/>
            </c:ext>
          </c:extLst>
        </c:ser>
        <c:ser>
          <c:idx val="1"/>
          <c:order val="1"/>
          <c:tx>
            <c:strRef>
              <c:f>Pasajeros!$E$38</c:f>
              <c:strCache>
                <c:ptCount val="1"/>
                <c:pt idx="0">
                  <c:v>LLEGADAS</c:v>
                </c:pt>
              </c:strCache>
            </c:strRef>
          </c:tx>
          <c:spPr>
            <a:solidFill>
              <a:srgbClr val="D4C19C"/>
            </a:solidFill>
            <a:ln>
              <a:noFill/>
            </a:ln>
            <a:effectLst/>
          </c:spPr>
          <c:invertIfNegative val="0"/>
          <c:dLbls>
            <c:dLbl>
              <c:idx val="0"/>
              <c:layout>
                <c:manualLayout>
                  <c:x val="4.9034569178221157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3B0-4362-B0C5-4CA818AE591E}"/>
                </c:ext>
              </c:extLst>
            </c:dLbl>
            <c:dLbl>
              <c:idx val="1"/>
              <c:layout>
                <c:manualLayout>
                  <c:x val="7.355185376733174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3B0-4362-B0C5-4CA818AE591E}"/>
                </c:ext>
              </c:extLst>
            </c:dLbl>
            <c:dLbl>
              <c:idx val="2"/>
              <c:layout>
                <c:manualLayout>
                  <c:x val="7.3551853767331293E-3"/>
                  <c:y val="-3.8287662282451697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3B0-4362-B0C5-4CA818AE591E}"/>
                </c:ext>
              </c:extLst>
            </c:dLbl>
            <c:dLbl>
              <c:idx val="3"/>
              <c:layout>
                <c:manualLayout>
                  <c:x val="4.9034569178220714E-3"/>
                  <c:y val="-3.8287662282451697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3B0-4362-B0C5-4CA818AE591E}"/>
                </c:ext>
              </c:extLst>
            </c:dLbl>
            <c:dLbl>
              <c:idx val="4"/>
              <c:layout>
                <c:manualLayout>
                  <c:x val="7.3551853767331744E-3"/>
                  <c:y val="-3.8287662282451697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3B0-4362-B0C5-4CA818AE591E}"/>
                </c:ext>
              </c:extLst>
            </c:dLbl>
            <c:dLbl>
              <c:idx val="5"/>
              <c:layout>
                <c:manualLayout>
                  <c:x val="1.22586422945552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B0-4362-B0C5-4CA818AE591E}"/>
                </c:ext>
              </c:extLst>
            </c:dLbl>
            <c:dLbl>
              <c:idx val="6"/>
              <c:layout>
                <c:manualLayout>
                  <c:x val="1.225864229455529E-2"/>
                  <c:y val="-1.914383114122584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3B0-4362-B0C5-4CA818AE591E}"/>
                </c:ext>
              </c:extLst>
            </c:dLbl>
            <c:dLbl>
              <c:idx val="7"/>
              <c:layout>
                <c:manualLayout>
                  <c:x val="7.355185376733174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B0-4362-B0C5-4CA818AE591E}"/>
                </c:ext>
              </c:extLst>
            </c:dLbl>
            <c:dLbl>
              <c:idx val="8"/>
              <c:layout>
                <c:manualLayout>
                  <c:x val="7.355185376733084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3B0-4362-B0C5-4CA818AE591E}"/>
                </c:ext>
              </c:extLst>
            </c:dLbl>
            <c:dLbl>
              <c:idx val="9"/>
              <c:layout>
                <c:manualLayout>
                  <c:x val="1.225864229455529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3B0-4362-B0C5-4CA818AE591E}"/>
                </c:ext>
              </c:extLst>
            </c:dLbl>
            <c:dLbl>
              <c:idx val="10"/>
              <c:layout>
                <c:manualLayout>
                  <c:x val="7.3551853767331744E-3"/>
                  <c:y val="-4.176884136522938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3B0-4362-B0C5-4CA818AE591E}"/>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Pasajeros!$C$39:$C$50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Pasajeros!$E$39:$E$50</c:f>
              <c:numCache>
                <c:formatCode>#,##0</c:formatCode>
                <c:ptCount val="12"/>
                <c:pt idx="0">
                  <c:v>84556</c:v>
                </c:pt>
                <c:pt idx="1">
                  <c:v>74887</c:v>
                </c:pt>
                <c:pt idx="2">
                  <c:v>89181</c:v>
                </c:pt>
                <c:pt idx="3">
                  <c:v>93553</c:v>
                </c:pt>
                <c:pt idx="4">
                  <c:v>99687</c:v>
                </c:pt>
                <c:pt idx="5">
                  <c:v>93480</c:v>
                </c:pt>
                <c:pt idx="6">
                  <c:v>116246</c:v>
                </c:pt>
                <c:pt idx="7">
                  <c:v>122546</c:v>
                </c:pt>
                <c:pt idx="8">
                  <c:v>88248</c:v>
                </c:pt>
                <c:pt idx="9">
                  <c:v>100742</c:v>
                </c:pt>
                <c:pt idx="10">
                  <c:v>97207</c:v>
                </c:pt>
                <c:pt idx="11">
                  <c:v>124069</c:v>
                </c:pt>
              </c:numCache>
            </c:numRef>
          </c:val>
          <c:extLst>
            <c:ext xmlns:c16="http://schemas.microsoft.com/office/drawing/2014/chart" uri="{C3380CC4-5D6E-409C-BE32-E72D297353CC}">
              <c16:uniqueId val="{00000001-43B0-4362-B0C5-4CA818AE591E}"/>
            </c:ext>
          </c:extLst>
        </c:ser>
        <c:dLbls>
          <c:dLblPos val="outEnd"/>
          <c:showLegendKey val="0"/>
          <c:showVal val="1"/>
          <c:showCatName val="0"/>
          <c:showSerName val="0"/>
          <c:showPercent val="0"/>
          <c:showBubbleSize val="0"/>
        </c:dLbls>
        <c:gapWidth val="219"/>
        <c:overlap val="-27"/>
        <c:axId val="1536680287"/>
        <c:axId val="1678581279"/>
      </c:barChart>
      <c:catAx>
        <c:axId val="153668028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5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678581279"/>
        <c:crosses val="autoZero"/>
        <c:auto val="1"/>
        <c:lblAlgn val="ctr"/>
        <c:lblOffset val="100"/>
        <c:noMultiLvlLbl val="0"/>
      </c:catAx>
      <c:valAx>
        <c:axId val="1678581279"/>
        <c:scaling>
          <c:orientation val="minMax"/>
          <c:max val="130000"/>
          <c:min val="60000"/>
        </c:scaling>
        <c:delete val="1"/>
        <c:axPos val="l"/>
        <c:numFmt formatCode="#,##0" sourceLinked="1"/>
        <c:majorTickMark val="out"/>
        <c:minorTickMark val="none"/>
        <c:tickLblPos val="nextTo"/>
        <c:crossAx val="1536680287"/>
        <c:crosses val="autoZero"/>
        <c:crossBetween val="between"/>
      </c:valAx>
      <c:spPr>
        <a:noFill/>
        <a:ln>
          <a:noFill/>
        </a:ln>
        <a:effectLst/>
      </c:spPr>
    </c:plotArea>
    <c:legend>
      <c:legendPos val="b"/>
      <c:layout>
        <c:manualLayout>
          <c:xMode val="edge"/>
          <c:yMode val="edge"/>
          <c:x val="0.35252259522001173"/>
          <c:y val="0.92473352698709133"/>
          <c:w val="0.3350545945248028"/>
          <c:h val="6.974960177985674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ontserrat" panose="00000500000000000000" pitchFamily="2" charset="0"/>
                <a:ea typeface="+mn-ea"/>
                <a:cs typeface="+mn-cs"/>
              </a:defRPr>
            </a:pPr>
            <a:r>
              <a:rPr lang="es-MX" sz="1100" b="1">
                <a:latin typeface="Montserrat" panose="00000500000000000000" pitchFamily="2" charset="0"/>
              </a:rPr>
              <a:t>PASAJEROS INTERNACIONALES</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barChart>
        <c:barDir val="col"/>
        <c:grouping val="clustered"/>
        <c:varyColors val="0"/>
        <c:ser>
          <c:idx val="0"/>
          <c:order val="0"/>
          <c:tx>
            <c:strRef>
              <c:f>Pasajeros!$G$38</c:f>
              <c:strCache>
                <c:ptCount val="1"/>
                <c:pt idx="0">
                  <c:v>SALIDAS</c:v>
                </c:pt>
              </c:strCache>
            </c:strRef>
          </c:tx>
          <c:spPr>
            <a:solidFill>
              <a:srgbClr val="235B4E"/>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235B4E"/>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Pasajeros!$C$39:$C$50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Pasajeros!$G$39:$G$50</c:f>
              <c:numCache>
                <c:formatCode>#,##0</c:formatCode>
                <c:ptCount val="12"/>
                <c:pt idx="0">
                  <c:v>4978</c:v>
                </c:pt>
                <c:pt idx="1">
                  <c:v>4185</c:v>
                </c:pt>
                <c:pt idx="2">
                  <c:v>4795</c:v>
                </c:pt>
                <c:pt idx="3">
                  <c:v>5205</c:v>
                </c:pt>
                <c:pt idx="4">
                  <c:v>6359</c:v>
                </c:pt>
                <c:pt idx="5">
                  <c:v>6995</c:v>
                </c:pt>
                <c:pt idx="6">
                  <c:v>8831</c:v>
                </c:pt>
                <c:pt idx="7">
                  <c:v>8561</c:v>
                </c:pt>
                <c:pt idx="8">
                  <c:v>7687</c:v>
                </c:pt>
                <c:pt idx="9">
                  <c:v>11214</c:v>
                </c:pt>
                <c:pt idx="10">
                  <c:v>9986</c:v>
                </c:pt>
                <c:pt idx="11">
                  <c:v>12540</c:v>
                </c:pt>
              </c:numCache>
            </c:numRef>
          </c:val>
          <c:extLst>
            <c:ext xmlns:c16="http://schemas.microsoft.com/office/drawing/2014/chart" uri="{C3380CC4-5D6E-409C-BE32-E72D297353CC}">
              <c16:uniqueId val="{00000000-5BBC-4E91-AE72-F69417D0243B}"/>
            </c:ext>
          </c:extLst>
        </c:ser>
        <c:ser>
          <c:idx val="1"/>
          <c:order val="1"/>
          <c:tx>
            <c:strRef>
              <c:f>Pasajeros!$H$38</c:f>
              <c:strCache>
                <c:ptCount val="1"/>
                <c:pt idx="0">
                  <c:v>LLEGADAS</c:v>
                </c:pt>
              </c:strCache>
            </c:strRef>
          </c:tx>
          <c:spPr>
            <a:solidFill>
              <a:srgbClr val="D4C19C"/>
            </a:solidFill>
            <a:ln>
              <a:noFill/>
            </a:ln>
            <a:effectLst/>
          </c:spPr>
          <c:invertIfNegative val="0"/>
          <c:dLbls>
            <c:dLbl>
              <c:idx val="0"/>
              <c:layout>
                <c:manualLayout>
                  <c:x val="7.8078506401207939E-3"/>
                  <c:y val="-3.879036693620917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BBC-4E91-AE72-F69417D0243B}"/>
                </c:ext>
              </c:extLst>
            </c:dLbl>
            <c:dLbl>
              <c:idx val="1"/>
              <c:layout>
                <c:manualLayout>
                  <c:x val="1.3013084400201323E-2"/>
                  <c:y val="4.231725277727718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BBC-4E91-AE72-F69417D0243B}"/>
                </c:ext>
              </c:extLst>
            </c:dLbl>
            <c:dLbl>
              <c:idx val="2"/>
              <c:layout>
                <c:manualLayout>
                  <c:x val="7.8078506401207939E-3"/>
                  <c:y val="8.463450555455553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BBC-4E91-AE72-F69417D0243B}"/>
                </c:ext>
              </c:extLst>
            </c:dLbl>
            <c:dLbl>
              <c:idx val="3"/>
              <c:layout>
                <c:manualLayout>
                  <c:x val="7.8078506401207462E-3"/>
                  <c:y val="-3.879036693620917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BBC-4E91-AE72-F69417D0243B}"/>
                </c:ext>
              </c:extLst>
            </c:dLbl>
            <c:dLbl>
              <c:idx val="4"/>
              <c:layout>
                <c:manualLayout>
                  <c:x val="5.205233760080529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BBC-4E91-AE72-F69417D0243B}"/>
                </c:ext>
              </c:extLst>
            </c:dLbl>
            <c:dLbl>
              <c:idx val="5"/>
              <c:layout>
                <c:manualLayout>
                  <c:x val="7.8078506401207939E-3"/>
                  <c:y val="-3.879036693620917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BBC-4E91-AE72-F69417D0243B}"/>
                </c:ext>
              </c:extLst>
            </c:dLbl>
            <c:dLbl>
              <c:idx val="6"/>
              <c:layout>
                <c:manualLayout>
                  <c:x val="7.807850640120793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BBC-4E91-AE72-F69417D0243B}"/>
                </c:ext>
              </c:extLst>
            </c:dLbl>
            <c:dLbl>
              <c:idx val="7"/>
              <c:layout>
                <c:manualLayout>
                  <c:x val="7.807850640120793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BBC-4E91-AE72-F69417D0243B}"/>
                </c:ext>
              </c:extLst>
            </c:dLbl>
            <c:dLbl>
              <c:idx val="8"/>
              <c:layout>
                <c:manualLayout>
                  <c:x val="7.807850640120793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BBC-4E91-AE72-F69417D0243B}"/>
                </c:ext>
              </c:extLst>
            </c:dLbl>
            <c:dLbl>
              <c:idx val="9"/>
              <c:layout>
                <c:manualLayout>
                  <c:x val="7.807850640120698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BBC-4E91-AE72-F69417D0243B}"/>
                </c:ext>
              </c:extLst>
            </c:dLbl>
            <c:dLbl>
              <c:idx val="10"/>
              <c:layout>
                <c:manualLayout>
                  <c:x val="5.20523376008033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BBC-4E91-AE72-F69417D0243B}"/>
                </c:ext>
              </c:extLst>
            </c:dLbl>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Pasajeros!$C$39:$C$50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Pasajeros!$H$39:$H$50</c:f>
              <c:numCache>
                <c:formatCode>#,##0</c:formatCode>
                <c:ptCount val="12"/>
                <c:pt idx="0">
                  <c:v>5838</c:v>
                </c:pt>
                <c:pt idx="1">
                  <c:v>3894</c:v>
                </c:pt>
                <c:pt idx="2">
                  <c:v>4916</c:v>
                </c:pt>
                <c:pt idx="3">
                  <c:v>5627</c:v>
                </c:pt>
                <c:pt idx="4">
                  <c:v>6855</c:v>
                </c:pt>
                <c:pt idx="5">
                  <c:v>7224</c:v>
                </c:pt>
                <c:pt idx="6">
                  <c:v>8622</c:v>
                </c:pt>
                <c:pt idx="7">
                  <c:v>9169</c:v>
                </c:pt>
                <c:pt idx="8">
                  <c:v>7575</c:v>
                </c:pt>
                <c:pt idx="9">
                  <c:v>11517</c:v>
                </c:pt>
                <c:pt idx="10">
                  <c:v>9328</c:v>
                </c:pt>
                <c:pt idx="11">
                  <c:v>10849</c:v>
                </c:pt>
              </c:numCache>
            </c:numRef>
          </c:val>
          <c:extLst>
            <c:ext xmlns:c16="http://schemas.microsoft.com/office/drawing/2014/chart" uri="{C3380CC4-5D6E-409C-BE32-E72D297353CC}">
              <c16:uniqueId val="{00000001-5BBC-4E91-AE72-F69417D0243B}"/>
            </c:ext>
          </c:extLst>
        </c:ser>
        <c:dLbls>
          <c:dLblPos val="outEnd"/>
          <c:showLegendKey val="0"/>
          <c:showVal val="1"/>
          <c:showCatName val="0"/>
          <c:showSerName val="0"/>
          <c:showPercent val="0"/>
          <c:showBubbleSize val="0"/>
        </c:dLbls>
        <c:gapWidth val="219"/>
        <c:overlap val="-27"/>
        <c:axId val="1536703327"/>
        <c:axId val="1076537311"/>
      </c:barChart>
      <c:catAx>
        <c:axId val="1536703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76537311"/>
        <c:crosses val="autoZero"/>
        <c:auto val="1"/>
        <c:lblAlgn val="ctr"/>
        <c:lblOffset val="100"/>
        <c:noMultiLvlLbl val="0"/>
      </c:catAx>
      <c:valAx>
        <c:axId val="1076537311"/>
        <c:scaling>
          <c:orientation val="minMax"/>
        </c:scaling>
        <c:delete val="1"/>
        <c:axPos val="l"/>
        <c:numFmt formatCode="#,##0" sourceLinked="1"/>
        <c:majorTickMark val="none"/>
        <c:minorTickMark val="none"/>
        <c:tickLblPos val="nextTo"/>
        <c:crossAx val="15367033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sz="900" b="1" i="0" u="none" strike="noStrike" baseline="0">
                <a:latin typeface="Montserrat" panose="00000500000000000000" pitchFamily="2" charset="0"/>
              </a:rPr>
              <a:t>PASAJEROS DE AVIACIÓN GENERAL</a:t>
            </a:r>
          </a:p>
          <a:p>
            <a:pPr>
              <a:defRPr/>
            </a:pPr>
            <a:r>
              <a:rPr lang="es-MX" sz="900" b="1" i="0" u="none" strike="noStrike" baseline="0">
                <a:latin typeface="Montserrat" panose="00000500000000000000" pitchFamily="2" charset="0"/>
              </a:rPr>
              <a:t> (CIFRAS ACUMULADAS POR MES)</a:t>
            </a:r>
            <a:endParaRPr lang="es-MX" sz="90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manualLayout>
          <c:layoutTarget val="inner"/>
          <c:xMode val="edge"/>
          <c:yMode val="edge"/>
          <c:x val="6.6658251446770501E-3"/>
          <c:y val="5.1900855394878778E-2"/>
          <c:w val="0.80080962523931853"/>
          <c:h val="0.86252298320954557"/>
        </c:manualLayout>
      </c:layout>
      <c:barChart>
        <c:barDir val="col"/>
        <c:grouping val="clustered"/>
        <c:varyColors val="0"/>
        <c:ser>
          <c:idx val="0"/>
          <c:order val="0"/>
          <c:tx>
            <c:v>PASAJEROS DE LLEGADA</c:v>
          </c:tx>
          <c:spPr>
            <a:solidFill>
              <a:srgbClr val="235B4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235B4E"/>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Pasajeros!$C$87:$C$98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Pasajeros!$E$87:$E$98</c:f>
              <c:numCache>
                <c:formatCode>#,##0</c:formatCode>
                <c:ptCount val="12"/>
                <c:pt idx="0">
                  <c:v>291</c:v>
                </c:pt>
                <c:pt idx="1">
                  <c:v>221</c:v>
                </c:pt>
                <c:pt idx="2">
                  <c:v>216</c:v>
                </c:pt>
                <c:pt idx="3">
                  <c:v>585</c:v>
                </c:pt>
                <c:pt idx="4">
                  <c:v>280</c:v>
                </c:pt>
                <c:pt idx="5">
                  <c:v>294</c:v>
                </c:pt>
                <c:pt idx="6">
                  <c:v>236</c:v>
                </c:pt>
                <c:pt idx="7">
                  <c:v>359</c:v>
                </c:pt>
                <c:pt idx="8">
                  <c:v>215</c:v>
                </c:pt>
                <c:pt idx="9">
                  <c:v>634</c:v>
                </c:pt>
                <c:pt idx="10">
                  <c:v>481</c:v>
                </c:pt>
                <c:pt idx="11">
                  <c:v>289</c:v>
                </c:pt>
              </c:numCache>
            </c:numRef>
          </c:val>
          <c:extLst>
            <c:ext xmlns:c16="http://schemas.microsoft.com/office/drawing/2014/chart" uri="{C3380CC4-5D6E-409C-BE32-E72D297353CC}">
              <c16:uniqueId val="{00000004-1885-41A6-A959-B3E098EB8A3E}"/>
            </c:ext>
          </c:extLst>
        </c:ser>
        <c:ser>
          <c:idx val="1"/>
          <c:order val="1"/>
          <c:tx>
            <c:v>PASAJEROS DE SALIDA</c:v>
          </c:tx>
          <c:spPr>
            <a:solidFill>
              <a:srgbClr val="D4C19C"/>
            </a:solidFill>
            <a:ln>
              <a:noFill/>
            </a:ln>
            <a:effectLst/>
          </c:spPr>
          <c:invertIfNegative val="0"/>
          <c:dLbls>
            <c:dLbl>
              <c:idx val="0"/>
              <c:layout>
                <c:manualLayout>
                  <c:x val="9.0230734909205555E-3"/>
                  <c:y val="3.888576067743139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885-41A6-A959-B3E098EB8A3E}"/>
                </c:ext>
              </c:extLst>
            </c:dLbl>
            <c:dLbl>
              <c:idx val="3"/>
              <c:layout>
                <c:manualLayout>
                  <c:x val="7.5192279091004684E-3"/>
                  <c:y val="-3.888576067743281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885-41A6-A959-B3E098EB8A3E}"/>
                </c:ext>
              </c:extLst>
            </c:dLbl>
            <c:dLbl>
              <c:idx val="4"/>
              <c:layout>
                <c:manualLayout>
                  <c:x val="7.5192279091004129E-3"/>
                  <c:y val="-7.777152135486705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885-41A6-A959-B3E098EB8A3E}"/>
                </c:ext>
              </c:extLst>
            </c:dLbl>
            <c:dLbl>
              <c:idx val="5"/>
              <c:layout>
                <c:manualLayout>
                  <c:x val="1.052691907274065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885-41A6-A959-B3E098EB8A3E}"/>
                </c:ext>
              </c:extLst>
            </c:dLbl>
            <c:dLbl>
              <c:idx val="6"/>
              <c:layout>
                <c:manualLayout>
                  <c:x val="9.0230734909205624E-3"/>
                  <c:y val="-1.4257947539365381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885-41A6-A959-B3E098EB8A3E}"/>
                </c:ext>
              </c:extLst>
            </c:dLbl>
            <c:dLbl>
              <c:idx val="8"/>
              <c:layout>
                <c:manualLayout>
                  <c:x val="1.0526919072740656E-2"/>
                  <c:y val="-7.128973769682690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885-41A6-A959-B3E098EB8A3E}"/>
                </c:ext>
              </c:extLst>
            </c:dLbl>
            <c:dLbl>
              <c:idx val="9"/>
              <c:layout>
                <c:manualLayout>
                  <c:x val="4.511536745460281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885-41A6-A959-B3E098EB8A3E}"/>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Pasajeros!$C$87:$C$98</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Pasajeros!$D$87:$D$98</c:f>
              <c:numCache>
                <c:formatCode>#,##0</c:formatCode>
                <c:ptCount val="12"/>
                <c:pt idx="0">
                  <c:v>207</c:v>
                </c:pt>
                <c:pt idx="1">
                  <c:v>181</c:v>
                </c:pt>
                <c:pt idx="2">
                  <c:v>247</c:v>
                </c:pt>
                <c:pt idx="3">
                  <c:v>606</c:v>
                </c:pt>
                <c:pt idx="4">
                  <c:v>233</c:v>
                </c:pt>
                <c:pt idx="5">
                  <c:v>291</c:v>
                </c:pt>
                <c:pt idx="6">
                  <c:v>216</c:v>
                </c:pt>
                <c:pt idx="7">
                  <c:v>151</c:v>
                </c:pt>
                <c:pt idx="8">
                  <c:v>212</c:v>
                </c:pt>
                <c:pt idx="9">
                  <c:v>475</c:v>
                </c:pt>
                <c:pt idx="10">
                  <c:v>686</c:v>
                </c:pt>
                <c:pt idx="11">
                  <c:v>554</c:v>
                </c:pt>
              </c:numCache>
            </c:numRef>
          </c:val>
          <c:extLst>
            <c:ext xmlns:c16="http://schemas.microsoft.com/office/drawing/2014/chart" uri="{C3380CC4-5D6E-409C-BE32-E72D297353CC}">
              <c16:uniqueId val="{0000000D-1885-41A6-A959-B3E098EB8A3E}"/>
            </c:ext>
          </c:extLst>
        </c:ser>
        <c:dLbls>
          <c:dLblPos val="outEnd"/>
          <c:showLegendKey val="0"/>
          <c:showVal val="1"/>
          <c:showCatName val="0"/>
          <c:showSerName val="0"/>
          <c:showPercent val="0"/>
          <c:showBubbleSize val="0"/>
        </c:dLbls>
        <c:gapWidth val="150"/>
        <c:axId val="911140783"/>
        <c:axId val="1062439935"/>
      </c:barChart>
      <c:catAx>
        <c:axId val="911140783"/>
        <c:scaling>
          <c:orientation val="minMax"/>
        </c:scaling>
        <c:delete val="0"/>
        <c:axPos val="b"/>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6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62439935"/>
        <c:crosses val="autoZero"/>
        <c:auto val="1"/>
        <c:lblAlgn val="ctr"/>
        <c:lblOffset val="100"/>
        <c:noMultiLvlLbl val="0"/>
      </c:catAx>
      <c:valAx>
        <c:axId val="1062439935"/>
        <c:scaling>
          <c:orientation val="minMax"/>
        </c:scaling>
        <c:delete val="1"/>
        <c:axPos val="l"/>
        <c:numFmt formatCode="#,##0" sourceLinked="1"/>
        <c:majorTickMark val="out"/>
        <c:minorTickMark val="none"/>
        <c:tickLblPos val="nextTo"/>
        <c:crossAx val="911140783"/>
        <c:crosses val="autoZero"/>
        <c:crossBetween val="between"/>
      </c:valAx>
      <c:spPr>
        <a:noFill/>
        <a:ln>
          <a:noFill/>
        </a:ln>
        <a:effectLst/>
      </c:spPr>
    </c:plotArea>
    <c:legend>
      <c:legendPos val="r"/>
      <c:layout>
        <c:manualLayout>
          <c:xMode val="edge"/>
          <c:yMode val="edge"/>
          <c:x val="0.81667630985450923"/>
          <c:y val="0.50592930795913349"/>
          <c:w val="0.15754376107057499"/>
          <c:h val="0.10937618779742447"/>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sz="1200" b="1">
                <a:latin typeface="Montserrat" panose="00000500000000000000" pitchFamily="2" charset="0"/>
              </a:rPr>
              <a:t>CARGA</a:t>
            </a:r>
            <a:r>
              <a:rPr lang="es-MX" sz="1200" b="1" baseline="0">
                <a:latin typeface="Montserrat" panose="00000500000000000000" pitchFamily="2" charset="0"/>
              </a:rPr>
              <a:t> TRANSPORTADA (KG.)</a:t>
            </a:r>
            <a:endParaRPr lang="es-MX" sz="120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manualLayout>
          <c:layoutTarget val="inner"/>
          <c:xMode val="edge"/>
          <c:yMode val="edge"/>
          <c:x val="7.2228202009348402E-2"/>
          <c:y val="0.36105355369542991"/>
          <c:w val="0.73991425572086655"/>
          <c:h val="0.41324166119327405"/>
        </c:manualLayout>
      </c:layout>
      <c:barChart>
        <c:barDir val="col"/>
        <c:grouping val="clustered"/>
        <c:varyColors val="0"/>
        <c:ser>
          <c:idx val="0"/>
          <c:order val="0"/>
          <c:tx>
            <c:strRef>
              <c:f>Carga!$D$11</c:f>
              <c:strCache>
                <c:ptCount val="1"/>
                <c:pt idx="0">
                  <c:v>DE SALIDA</c:v>
                </c:pt>
              </c:strCache>
            </c:strRef>
          </c:tx>
          <c:spPr>
            <a:solidFill>
              <a:srgbClr val="D4C19C"/>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700" b="1" i="0" u="none" strike="noStrike" kern="1200" baseline="0">
                    <a:solidFill>
                      <a:srgbClr val="BB9D61"/>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Carga!$C$12:$C$23</c15:sqref>
                  </c15:fullRef>
                </c:ext>
              </c:extLst>
              <c:f>Carga!$C$13:$C$23</c:f>
              <c:strCache>
                <c:ptCount val="11"/>
                <c:pt idx="0">
                  <c:v>FEBRERO</c:v>
                </c:pt>
                <c:pt idx="1">
                  <c:v>MARZO</c:v>
                </c:pt>
                <c:pt idx="2">
                  <c:v>ABRIL</c:v>
                </c:pt>
                <c:pt idx="3">
                  <c:v>MAYO</c:v>
                </c:pt>
                <c:pt idx="4">
                  <c:v>JUNIO</c:v>
                </c:pt>
                <c:pt idx="5">
                  <c:v>JULIO</c:v>
                </c:pt>
                <c:pt idx="6">
                  <c:v>AGOSTO</c:v>
                </c:pt>
                <c:pt idx="7">
                  <c:v>SEPTIEMBRE</c:v>
                </c:pt>
                <c:pt idx="8">
                  <c:v>OCTUBRE</c:v>
                </c:pt>
                <c:pt idx="9">
                  <c:v>NOVIEMBRE</c:v>
                </c:pt>
                <c:pt idx="10">
                  <c:v>DICIEMBRE</c:v>
                </c:pt>
              </c:strCache>
            </c:strRef>
          </c:cat>
          <c:val>
            <c:numRef>
              <c:extLst>
                <c:ext xmlns:c15="http://schemas.microsoft.com/office/drawing/2012/chart" uri="{02D57815-91ED-43cb-92C2-25804820EDAC}">
                  <c15:fullRef>
                    <c15:sqref>Carga!$D$12:$D$23</c15:sqref>
                  </c15:fullRef>
                </c:ext>
              </c:extLst>
              <c:f>Carga!$D$13:$D$23</c:f>
              <c:numCache>
                <c:formatCode>#,##0</c:formatCode>
                <c:ptCount val="11"/>
                <c:pt idx="0">
                  <c:v>0</c:v>
                </c:pt>
                <c:pt idx="1">
                  <c:v>231852</c:v>
                </c:pt>
                <c:pt idx="2">
                  <c:v>438985</c:v>
                </c:pt>
                <c:pt idx="3">
                  <c:v>386891</c:v>
                </c:pt>
                <c:pt idx="4">
                  <c:v>294810</c:v>
                </c:pt>
                <c:pt idx="5">
                  <c:v>2185429</c:v>
                </c:pt>
                <c:pt idx="6">
                  <c:v>5904516</c:v>
                </c:pt>
                <c:pt idx="7">
                  <c:v>8818630.5</c:v>
                </c:pt>
                <c:pt idx="8">
                  <c:v>9552882.3000000007</c:v>
                </c:pt>
                <c:pt idx="9">
                  <c:v>9028224.5999999996</c:v>
                </c:pt>
                <c:pt idx="10">
                  <c:v>8483969.6000000015</c:v>
                </c:pt>
              </c:numCache>
            </c:numRef>
          </c:val>
          <c:extLst>
            <c:ext xmlns:c16="http://schemas.microsoft.com/office/drawing/2014/chart" uri="{C3380CC4-5D6E-409C-BE32-E72D297353CC}">
              <c16:uniqueId val="{00000000-764D-4ECF-BB6D-E918CCD3E256}"/>
            </c:ext>
          </c:extLst>
        </c:ser>
        <c:ser>
          <c:idx val="1"/>
          <c:order val="1"/>
          <c:tx>
            <c:strRef>
              <c:f>Carga!$E$11</c:f>
              <c:strCache>
                <c:ptCount val="1"/>
                <c:pt idx="0">
                  <c:v>DE LLEGADA</c:v>
                </c:pt>
              </c:strCache>
            </c:strRef>
          </c:tx>
          <c:spPr>
            <a:solidFill>
              <a:srgbClr val="235B4E"/>
            </a:solidFill>
            <a:ln>
              <a:noFill/>
            </a:ln>
            <a:effectLst/>
          </c:spPr>
          <c:invertIfNegative val="0"/>
          <c:dLbls>
            <c:dLbl>
              <c:idx val="0"/>
              <c:layout>
                <c:manualLayout>
                  <c:x val="0"/>
                  <c:y val="-4.62000337398282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64D-4ECF-BB6D-E918CCD3E256}"/>
                </c:ext>
              </c:extLst>
            </c:dLbl>
            <c:spPr>
              <a:noFill/>
              <a:ln>
                <a:noFill/>
              </a:ln>
              <a:effectLst/>
            </c:spPr>
            <c:txPr>
              <a:bodyPr rot="-5400000" spcFirstLastPara="1" vertOverflow="ellipsis" wrap="square" lIns="38100" tIns="19050" rIns="38100" bIns="19050" anchor="ctr" anchorCtr="1">
                <a:spAutoFit/>
              </a:bodyPr>
              <a:lstStyle/>
              <a:p>
                <a:pPr>
                  <a:defRPr sz="700" b="1" i="0" u="none" strike="noStrike" kern="1200" baseline="0">
                    <a:solidFill>
                      <a:srgbClr val="235B4E"/>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Carga!$C$12:$C$23</c15:sqref>
                  </c15:fullRef>
                </c:ext>
              </c:extLst>
              <c:f>Carga!$C$13:$C$23</c:f>
              <c:strCache>
                <c:ptCount val="11"/>
                <c:pt idx="0">
                  <c:v>FEBRERO</c:v>
                </c:pt>
                <c:pt idx="1">
                  <c:v>MARZO</c:v>
                </c:pt>
                <c:pt idx="2">
                  <c:v>ABRIL</c:v>
                </c:pt>
                <c:pt idx="3">
                  <c:v>MAYO</c:v>
                </c:pt>
                <c:pt idx="4">
                  <c:v>JUNIO</c:v>
                </c:pt>
                <c:pt idx="5">
                  <c:v>JULIO</c:v>
                </c:pt>
                <c:pt idx="6">
                  <c:v>AGOSTO</c:v>
                </c:pt>
                <c:pt idx="7">
                  <c:v>SEPTIEMBRE</c:v>
                </c:pt>
                <c:pt idx="8">
                  <c:v>OCTUBRE</c:v>
                </c:pt>
                <c:pt idx="9">
                  <c:v>NOVIEMBRE</c:v>
                </c:pt>
                <c:pt idx="10">
                  <c:v>DICIEMBRE</c:v>
                </c:pt>
              </c:strCache>
            </c:strRef>
          </c:cat>
          <c:val>
            <c:numRef>
              <c:extLst>
                <c:ext xmlns:c15="http://schemas.microsoft.com/office/drawing/2012/chart" uri="{02D57815-91ED-43cb-92C2-25804820EDAC}">
                  <c15:fullRef>
                    <c15:sqref>Carga!$E$12:$E$23</c15:sqref>
                  </c15:fullRef>
                </c:ext>
              </c:extLst>
              <c:f>Carga!$E$13:$E$23</c:f>
              <c:numCache>
                <c:formatCode>#,##0</c:formatCode>
                <c:ptCount val="11"/>
                <c:pt idx="0">
                  <c:v>24786</c:v>
                </c:pt>
                <c:pt idx="1">
                  <c:v>1544255</c:v>
                </c:pt>
                <c:pt idx="2">
                  <c:v>1534084</c:v>
                </c:pt>
                <c:pt idx="3">
                  <c:v>1667857</c:v>
                </c:pt>
                <c:pt idx="4">
                  <c:v>2362340</c:v>
                </c:pt>
                <c:pt idx="5">
                  <c:v>9876517</c:v>
                </c:pt>
                <c:pt idx="6">
                  <c:v>16748616</c:v>
                </c:pt>
                <c:pt idx="7">
                  <c:v>23392904.100000001</c:v>
                </c:pt>
                <c:pt idx="8">
                  <c:v>28014732.300000001</c:v>
                </c:pt>
                <c:pt idx="9">
                  <c:v>27815267.400000002</c:v>
                </c:pt>
                <c:pt idx="10">
                  <c:v>28012280.699999996</c:v>
                </c:pt>
              </c:numCache>
            </c:numRef>
          </c:val>
          <c:extLst>
            <c:ext xmlns:c16="http://schemas.microsoft.com/office/drawing/2014/chart" uri="{C3380CC4-5D6E-409C-BE32-E72D297353CC}">
              <c16:uniqueId val="{00000001-764D-4ECF-BB6D-E918CCD3E256}"/>
            </c:ext>
          </c:extLst>
        </c:ser>
        <c:dLbls>
          <c:showLegendKey val="0"/>
          <c:showVal val="0"/>
          <c:showCatName val="0"/>
          <c:showSerName val="0"/>
          <c:showPercent val="0"/>
          <c:showBubbleSize val="0"/>
        </c:dLbls>
        <c:gapWidth val="219"/>
        <c:overlap val="-27"/>
        <c:axId val="1536708127"/>
        <c:axId val="1076618175"/>
      </c:barChart>
      <c:catAx>
        <c:axId val="15367081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76618175"/>
        <c:crosses val="autoZero"/>
        <c:auto val="1"/>
        <c:lblAlgn val="ctr"/>
        <c:lblOffset val="100"/>
        <c:noMultiLvlLbl val="0"/>
      </c:catAx>
      <c:valAx>
        <c:axId val="1076618175"/>
        <c:scaling>
          <c:orientation val="minMax"/>
          <c:min val="10000"/>
        </c:scaling>
        <c:delete val="1"/>
        <c:axPos val="l"/>
        <c:numFmt formatCode="#,##0" sourceLinked="1"/>
        <c:majorTickMark val="out"/>
        <c:minorTickMark val="none"/>
        <c:tickLblPos val="nextTo"/>
        <c:crossAx val="1536708127"/>
        <c:crosses val="autoZero"/>
        <c:crossBetween val="between"/>
      </c:valAx>
      <c:spPr>
        <a:noFill/>
        <a:ln>
          <a:noFill/>
        </a:ln>
        <a:effectLst/>
      </c:spPr>
    </c:plotArea>
    <c:legend>
      <c:legendPos val="b"/>
      <c:layout>
        <c:manualLayout>
          <c:xMode val="edge"/>
          <c:yMode val="edge"/>
          <c:x val="0.80470286121692647"/>
          <c:y val="0.27729457402357005"/>
          <c:w val="0.18227871639645901"/>
          <c:h val="0.2243108008195080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es-ES" sz="1000" b="1" i="0" u="none" strike="noStrike" kern="1200" spc="0" baseline="0">
                <a:solidFill>
                  <a:sysClr val="windowText" lastClr="000000">
                    <a:lumMod val="65000"/>
                    <a:lumOff val="35000"/>
                  </a:sysClr>
                </a:solidFill>
                <a:latin typeface="Montserrat" panose="00000500000000000000" pitchFamily="2" charset="0"/>
              </a:rPr>
              <a:t>CARGA TRANSPORTADA POR LLEGADA Y SALIDA, DEL 1/o. ENE. - 31 DIC. 2023.</a:t>
            </a:r>
            <a:br>
              <a:rPr lang="es-ES" sz="1000" b="0" i="0" u="none" strike="noStrike" kern="1200" spc="0" baseline="0">
                <a:solidFill>
                  <a:sysClr val="windowText" lastClr="000000">
                    <a:lumMod val="65000"/>
                    <a:lumOff val="35000"/>
                  </a:sysClr>
                </a:solidFill>
                <a:latin typeface="Montserrat" panose="00000500000000000000" pitchFamily="2" charset="0"/>
              </a:rPr>
            </a:br>
            <a:r>
              <a:rPr lang="es-ES" sz="1000" b="0" i="0" u="none" strike="noStrike" kern="1200" spc="0" baseline="0">
                <a:solidFill>
                  <a:sysClr val="windowText" lastClr="000000">
                    <a:lumMod val="65000"/>
                    <a:lumOff val="35000"/>
                  </a:sysClr>
                </a:solidFill>
                <a:latin typeface="Montserrat" panose="00000500000000000000" pitchFamily="2" charset="0"/>
              </a:rPr>
              <a:t>(DISTRIBUCIÓN %)</a:t>
            </a:r>
            <a:endParaRPr lang="es-MX" sz="1000" b="0" i="0" u="none" strike="noStrike" kern="1200" spc="0" baseline="0">
              <a:solidFill>
                <a:sysClr val="windowText" lastClr="000000">
                  <a:lumMod val="65000"/>
                  <a:lumOff val="35000"/>
                </a:sysClr>
              </a:solidFill>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doughnutChart>
        <c:varyColors val="1"/>
        <c:ser>
          <c:idx val="0"/>
          <c:order val="0"/>
          <c:dPt>
            <c:idx val="0"/>
            <c:bubble3D val="0"/>
            <c:spPr>
              <a:solidFill>
                <a:srgbClr val="D4C19C"/>
              </a:solidFill>
              <a:ln w="19050">
                <a:solidFill>
                  <a:schemeClr val="lt1"/>
                </a:solidFill>
              </a:ln>
              <a:effectLst/>
            </c:spPr>
            <c:extLst>
              <c:ext xmlns:c16="http://schemas.microsoft.com/office/drawing/2014/chart" uri="{C3380CC4-5D6E-409C-BE32-E72D297353CC}">
                <c16:uniqueId val="{00000001-A921-4A67-AA4B-0C06AD36869C}"/>
              </c:ext>
            </c:extLst>
          </c:dPt>
          <c:dPt>
            <c:idx val="1"/>
            <c:bubble3D val="0"/>
            <c:spPr>
              <a:solidFill>
                <a:srgbClr val="235B4E"/>
              </a:solidFill>
              <a:ln w="19050">
                <a:solidFill>
                  <a:schemeClr val="lt1"/>
                </a:solidFill>
              </a:ln>
              <a:effectLst/>
            </c:spPr>
            <c:extLst>
              <c:ext xmlns:c16="http://schemas.microsoft.com/office/drawing/2014/chart" uri="{C3380CC4-5D6E-409C-BE32-E72D297353CC}">
                <c16:uniqueId val="{00000002-A921-4A67-AA4B-0C06AD36869C}"/>
              </c:ext>
            </c:extLst>
          </c:dPt>
          <c:dLbls>
            <c:dLbl>
              <c:idx val="0"/>
              <c:layout>
                <c:manualLayout>
                  <c:x val="0.15612418634097758"/>
                  <c:y val="-2.801654961852269E-2"/>
                </c:manualLayout>
              </c:layout>
              <c:tx>
                <c:rich>
                  <a:bodyPr/>
                  <a:lstStyle/>
                  <a:p>
                    <a:fld id="{86D2CA31-63F4-42C4-BD55-E5B8A6875022}" type="CATEGORYNAME">
                      <a:rPr lang="en-US"/>
                      <a:pPr/>
                      <a:t>[NOMBRE DE CATEGORÍA]</a:t>
                    </a:fld>
                    <a:r>
                      <a:rPr lang="en-US" baseline="0"/>
                      <a:t>
</a:t>
                    </a:r>
                    <a:fld id="{BF9FB82B-5C2C-4AA5-BA6D-263D05F3D131}" type="PERCENTAGE">
                      <a:rPr lang="en-US"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921-4A67-AA4B-0C06AD36869C}"/>
                </c:ext>
              </c:extLst>
            </c:dLbl>
            <c:dLbl>
              <c:idx val="1"/>
              <c:layout>
                <c:manualLayout>
                  <c:x val="-0.1900141254021816"/>
                  <c:y val="2.1391191180663481E-2"/>
                </c:manualLayout>
              </c:layout>
              <c:tx>
                <c:rich>
                  <a:bodyPr/>
                  <a:lstStyle/>
                  <a:p>
                    <a:fld id="{E07C1F53-3DEE-49BC-A076-AB4918AD2E2A}" type="CATEGORYNAME">
                      <a:rPr lang="en-US"/>
                      <a:pPr/>
                      <a:t>[NOMBRE DE CATEGORÍA]</a:t>
                    </a:fld>
                    <a:r>
                      <a:rPr lang="en-US" baseline="0"/>
                      <a:t>
</a:t>
                    </a:r>
                    <a:fld id="{210771E5-F70D-44CB-A292-0085CC6D9E27}" type="PERCENTAGE">
                      <a:rPr lang="en-US"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layout>
                    <c:manualLayout>
                      <c:w val="0.22153563300859852"/>
                      <c:h val="0.17977336362592441"/>
                    </c:manualLayout>
                  </c15:layout>
                  <c15:dlblFieldTable/>
                  <c15:showDataLabelsRange val="0"/>
                </c:ext>
                <c:ext xmlns:c16="http://schemas.microsoft.com/office/drawing/2014/chart" uri="{C3380CC4-5D6E-409C-BE32-E72D297353CC}">
                  <c16:uniqueId val="{00000002-A921-4A67-AA4B-0C06AD36869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cat>
            <c:strRef>
              <c:f>Carga!$D$11:$E$11</c:f>
              <c:strCache>
                <c:ptCount val="2"/>
                <c:pt idx="0">
                  <c:v>DE SALIDA</c:v>
                </c:pt>
                <c:pt idx="1">
                  <c:v>DE LLEGADA</c:v>
                </c:pt>
              </c:strCache>
            </c:strRef>
          </c:cat>
          <c:val>
            <c:numRef>
              <c:f>Carga!$D$24:$E$24</c:f>
              <c:numCache>
                <c:formatCode>#,##0</c:formatCode>
                <c:ptCount val="2"/>
                <c:pt idx="0">
                  <c:v>45326190</c:v>
                </c:pt>
                <c:pt idx="1">
                  <c:v>140993639.5</c:v>
                </c:pt>
              </c:numCache>
            </c:numRef>
          </c:val>
          <c:extLst>
            <c:ext xmlns:c16="http://schemas.microsoft.com/office/drawing/2014/chart" uri="{C3380CC4-5D6E-409C-BE32-E72D297353CC}">
              <c16:uniqueId val="{00000000-A921-4A67-AA4B-0C06AD36869C}"/>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587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Tabs!$G$4</c:f>
              <c:strCache>
                <c:ptCount val="1"/>
                <c:pt idx="0">
                  <c:v>ACUMULADOS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Tabs!$B$5:$C$19</c:f>
              <c:multiLvlStrCache>
                <c:ptCount val="15"/>
                <c:lvl>
                  <c:pt idx="0">
                    <c:v>21 - 31 MAR.</c:v>
                  </c:pt>
                  <c:pt idx="1">
                    <c:v>ABR.</c:v>
                  </c:pt>
                  <c:pt idx="2">
                    <c:v>MAY.</c:v>
                  </c:pt>
                  <c:pt idx="3">
                    <c:v>JUN.</c:v>
                  </c:pt>
                  <c:pt idx="4">
                    <c:v>JUL.</c:v>
                  </c:pt>
                  <c:pt idx="5">
                    <c:v>AGO.</c:v>
                  </c:pt>
                  <c:pt idx="6">
                    <c:v>SEP.</c:v>
                  </c:pt>
                  <c:pt idx="7">
                    <c:v>OCT.</c:v>
                  </c:pt>
                  <c:pt idx="8">
                    <c:v>NOV.</c:v>
                  </c:pt>
                  <c:pt idx="9">
                    <c:v>DIC.</c:v>
                  </c:pt>
                  <c:pt idx="10">
                    <c:v>ENE.</c:v>
                  </c:pt>
                  <c:pt idx="11">
                    <c:v>FEB.</c:v>
                  </c:pt>
                  <c:pt idx="12">
                    <c:v>MAR.</c:v>
                  </c:pt>
                  <c:pt idx="13">
                    <c:v>ABR.</c:v>
                  </c:pt>
                  <c:pt idx="14">
                    <c:v>MAY.</c:v>
                  </c:pt>
                </c:lvl>
                <c:lvl>
                  <c:pt idx="0">
                    <c:v>2022</c:v>
                  </c:pt>
                  <c:pt idx="10">
                    <c:v>2023</c:v>
                  </c:pt>
                </c:lvl>
              </c:multiLvlStrCache>
            </c:multiLvlStrRef>
          </c:cat>
          <c:val>
            <c:numRef>
              <c:f>Tabs!$G$5:$G$19</c:f>
              <c:numCache>
                <c:formatCode>#,##0</c:formatCode>
                <c:ptCount val="15"/>
                <c:pt idx="0">
                  <c:v>14225</c:v>
                </c:pt>
                <c:pt idx="1">
                  <c:v>49818</c:v>
                </c:pt>
                <c:pt idx="2">
                  <c:v>86223</c:v>
                </c:pt>
                <c:pt idx="3">
                  <c:v>119577</c:v>
                </c:pt>
                <c:pt idx="4">
                  <c:v>155857</c:v>
                </c:pt>
                <c:pt idx="5">
                  <c:v>209437</c:v>
                </c:pt>
                <c:pt idx="6">
                  <c:v>311958</c:v>
                </c:pt>
                <c:pt idx="7">
                  <c:v>497575</c:v>
                </c:pt>
                <c:pt idx="8">
                  <c:v>700669</c:v>
                </c:pt>
                <c:pt idx="9">
                  <c:v>912415</c:v>
                </c:pt>
                <c:pt idx="10">
                  <c:v>1098987</c:v>
                </c:pt>
                <c:pt idx="11">
                  <c:v>1264302</c:v>
                </c:pt>
                <c:pt idx="12">
                  <c:v>1460641</c:v>
                </c:pt>
                <c:pt idx="13">
                  <c:v>1665649</c:v>
                </c:pt>
                <c:pt idx="14">
                  <c:v>1883971</c:v>
                </c:pt>
              </c:numCache>
            </c:numRef>
          </c:val>
          <c:extLst>
            <c:ext xmlns:c16="http://schemas.microsoft.com/office/drawing/2014/chart" uri="{C3380CC4-5D6E-409C-BE32-E72D297353CC}">
              <c16:uniqueId val="{00000000-7AF7-4E9E-B640-735C2F3C4C78}"/>
            </c:ext>
          </c:extLst>
        </c:ser>
        <c:dLbls>
          <c:dLblPos val="outEnd"/>
          <c:showLegendKey val="0"/>
          <c:showVal val="1"/>
          <c:showCatName val="0"/>
          <c:showSerName val="0"/>
          <c:showPercent val="0"/>
          <c:showBubbleSize val="0"/>
        </c:dLbls>
        <c:gapWidth val="219"/>
        <c:overlap val="-27"/>
        <c:axId val="447204032"/>
        <c:axId val="447200704"/>
      </c:barChart>
      <c:catAx>
        <c:axId val="447204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447200704"/>
        <c:crosses val="autoZero"/>
        <c:auto val="1"/>
        <c:lblAlgn val="ctr"/>
        <c:lblOffset val="100"/>
        <c:noMultiLvlLbl val="0"/>
      </c:catAx>
      <c:valAx>
        <c:axId val="447200704"/>
        <c:scaling>
          <c:orientation val="minMax"/>
        </c:scaling>
        <c:delete val="1"/>
        <c:axPos val="l"/>
        <c:numFmt formatCode="#,##0" sourceLinked="1"/>
        <c:majorTickMark val="none"/>
        <c:minorTickMark val="none"/>
        <c:tickLblPos val="nextTo"/>
        <c:crossAx val="447204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a:t>OPERACIONES NACIONALES E INTERNACIONALES POR LLEGADAS Y SALIDAS</a:t>
            </a:r>
            <a:r>
              <a:rPr lang="es-ES" sz="1050" b="1" baseline="0"/>
              <a:t> </a:t>
            </a:r>
            <a:br>
              <a:rPr lang="es-ES" sz="1050" b="1" baseline="0"/>
            </a:br>
            <a:r>
              <a:rPr lang="es-ES" sz="1050" b="1"/>
              <a:t>DEL 1/o. ENE. - 31</a:t>
            </a:r>
            <a:r>
              <a:rPr lang="es-ES" sz="1050" b="1" baseline="0"/>
              <a:t> DIC. </a:t>
            </a:r>
            <a:r>
              <a:rPr lang="es-ES" sz="1050" b="1"/>
              <a:t>2023. </a:t>
            </a:r>
            <a:r>
              <a:rPr lang="es-ES" sz="1050" b="0"/>
              <a:t>(DISTRIBUCIÓN %)</a:t>
            </a:r>
            <a:endParaRPr lang="es-MX" sz="1050" b="0"/>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manualLayout>
          <c:layoutTarget val="inner"/>
          <c:xMode val="edge"/>
          <c:yMode val="edge"/>
          <c:x val="5.5910085587639283E-2"/>
          <c:y val="0.23512643443841363"/>
          <c:w val="0.79370392024305636"/>
          <c:h val="0.6331512915206895"/>
        </c:manualLayout>
      </c:layout>
      <c:ofPieChart>
        <c:ofPieType val="bar"/>
        <c:varyColors val="1"/>
        <c:ser>
          <c:idx val="0"/>
          <c:order val="0"/>
          <c:dPt>
            <c:idx val="0"/>
            <c:bubble3D val="0"/>
            <c:spPr>
              <a:solidFill>
                <a:srgbClr val="9D2449"/>
              </a:solidFill>
              <a:ln w="19050">
                <a:solidFill>
                  <a:schemeClr val="lt1"/>
                </a:solidFill>
              </a:ln>
              <a:effectLst/>
            </c:spPr>
            <c:extLst>
              <c:ext xmlns:c16="http://schemas.microsoft.com/office/drawing/2014/chart" uri="{C3380CC4-5D6E-409C-BE32-E72D297353CC}">
                <c16:uniqueId val="{00000001-380F-4E3D-8F62-C40F0597C3ED}"/>
              </c:ext>
            </c:extLst>
          </c:dPt>
          <c:dPt>
            <c:idx val="1"/>
            <c:bubble3D val="0"/>
            <c:spPr>
              <a:solidFill>
                <a:srgbClr val="D4C19C"/>
              </a:solidFill>
              <a:ln w="19050">
                <a:solidFill>
                  <a:schemeClr val="lt1"/>
                </a:solidFill>
              </a:ln>
              <a:effectLst/>
            </c:spPr>
            <c:extLst>
              <c:ext xmlns:c16="http://schemas.microsoft.com/office/drawing/2014/chart" uri="{C3380CC4-5D6E-409C-BE32-E72D297353CC}">
                <c16:uniqueId val="{00000003-380F-4E3D-8F62-C40F0597C3ED}"/>
              </c:ext>
            </c:extLst>
          </c:dPt>
          <c:dPt>
            <c:idx val="2"/>
            <c:bubble3D val="0"/>
            <c:spPr>
              <a:solidFill>
                <a:srgbClr val="BB9D61"/>
              </a:solidFill>
              <a:ln w="19050">
                <a:solidFill>
                  <a:schemeClr val="lt1"/>
                </a:solidFill>
              </a:ln>
              <a:effectLst/>
            </c:spPr>
            <c:extLst>
              <c:ext xmlns:c16="http://schemas.microsoft.com/office/drawing/2014/chart" uri="{C3380CC4-5D6E-409C-BE32-E72D297353CC}">
                <c16:uniqueId val="{00000005-380F-4E3D-8F62-C40F0597C3ED}"/>
              </c:ext>
            </c:extLst>
          </c:dPt>
          <c:dPt>
            <c:idx val="3"/>
            <c:bubble3D val="0"/>
            <c:spPr>
              <a:solidFill>
                <a:srgbClr val="235B4E"/>
              </a:solidFill>
              <a:ln w="19050">
                <a:solidFill>
                  <a:schemeClr val="lt1"/>
                </a:solidFill>
              </a:ln>
              <a:effectLst/>
            </c:spPr>
            <c:extLst>
              <c:ext xmlns:c16="http://schemas.microsoft.com/office/drawing/2014/chart" uri="{C3380CC4-5D6E-409C-BE32-E72D297353CC}">
                <c16:uniqueId val="{00000007-380F-4E3D-8F62-C40F0597C3ED}"/>
              </c:ext>
            </c:extLst>
          </c:dPt>
          <c:dPt>
            <c:idx val="4"/>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9-380F-4E3D-8F62-C40F0597C3ED}"/>
              </c:ext>
            </c:extLst>
          </c:dPt>
          <c:dLbls>
            <c:dLbl>
              <c:idx val="0"/>
              <c:layout>
                <c:manualLayout>
                  <c:x val="-0.19774870286757926"/>
                  <c:y val="-0.15319526046724996"/>
                </c:manualLayout>
              </c:layout>
              <c:tx>
                <c:rich>
                  <a:bodyPr/>
                  <a:lstStyle/>
                  <a:p>
                    <a:r>
                      <a:rPr lang="en-US"/>
                      <a:t>SALIDAS NACIONALES</a:t>
                    </a:r>
                    <a:r>
                      <a:rPr lang="en-US" baseline="0"/>
                      <a:t>
</a:t>
                    </a:r>
                    <a:fld id="{0EDCF786-B660-4D2A-A221-8A463E94EA53}"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1663005951439829"/>
                      <c:h val="0.14534597363412347"/>
                    </c:manualLayout>
                  </c15:layout>
                  <c15:dlblFieldTable/>
                  <c15:showDataLabelsRange val="0"/>
                </c:ext>
                <c:ext xmlns:c16="http://schemas.microsoft.com/office/drawing/2014/chart" uri="{C3380CC4-5D6E-409C-BE32-E72D297353CC}">
                  <c16:uniqueId val="{00000001-380F-4E3D-8F62-C40F0597C3ED}"/>
                </c:ext>
              </c:extLst>
            </c:dLbl>
            <c:dLbl>
              <c:idx val="1"/>
              <c:layout>
                <c:manualLayout>
                  <c:x val="-0.21306886731203509"/>
                  <c:y val="0.24106394606477705"/>
                </c:manualLayout>
              </c:layout>
              <c:tx>
                <c:rich>
                  <a:bodyPr/>
                  <a:lstStyle/>
                  <a:p>
                    <a:r>
                      <a:rPr lang="en-US"/>
                      <a:t>LLEGADAS NACIONALES</a:t>
                    </a:r>
                    <a:r>
                      <a:rPr lang="en-US" baseline="0"/>
                      <a:t>
</a:t>
                    </a:r>
                    <a:fld id="{24CFC9FB-42DB-4F44-919D-BE41B82FE6B8}"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80F-4E3D-8F62-C40F0597C3ED}"/>
                </c:ext>
              </c:extLst>
            </c:dLbl>
            <c:dLbl>
              <c:idx val="2"/>
              <c:tx>
                <c:rich>
                  <a:bodyPr/>
                  <a:lstStyle/>
                  <a:p>
                    <a:r>
                      <a:rPr lang="en-US"/>
                      <a:t>SALIDAS INTERNACIONALES</a:t>
                    </a:r>
                    <a:r>
                      <a:rPr lang="en-US" baseline="0"/>
                      <a:t>
</a:t>
                    </a:r>
                    <a:fld id="{A9106731-B653-468C-8484-A4BC7D74A66A}"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2405706978935325"/>
                      <c:h val="0.21281553398058253"/>
                    </c:manualLayout>
                  </c15:layout>
                  <c15:dlblFieldTable/>
                  <c15:showDataLabelsRange val="0"/>
                </c:ext>
                <c:ext xmlns:c16="http://schemas.microsoft.com/office/drawing/2014/chart" uri="{C3380CC4-5D6E-409C-BE32-E72D297353CC}">
                  <c16:uniqueId val="{00000005-380F-4E3D-8F62-C40F0597C3ED}"/>
                </c:ext>
              </c:extLst>
            </c:dLbl>
            <c:dLbl>
              <c:idx val="3"/>
              <c:tx>
                <c:rich>
                  <a:bodyPr/>
                  <a:lstStyle/>
                  <a:p>
                    <a:r>
                      <a:rPr lang="en-US"/>
                      <a:t>LLEGADAS INTERNACIONALES</a:t>
                    </a:r>
                    <a:r>
                      <a:rPr lang="en-US" baseline="0"/>
                      <a:t>
</a:t>
                    </a:r>
                    <a:fld id="{CC3495C9-2EAC-4E6C-899B-88D5707B3314}" type="PERCENTAGE">
                      <a:rPr lang="en-US" sz="1100" b="1"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3355303894580048"/>
                      <c:h val="0.21281553398058253"/>
                    </c:manualLayout>
                  </c15:layout>
                  <c15:dlblFieldTable/>
                  <c15:showDataLabelsRange val="0"/>
                </c:ext>
                <c:ext xmlns:c16="http://schemas.microsoft.com/office/drawing/2014/chart" uri="{C3380CC4-5D6E-409C-BE32-E72D297353CC}">
                  <c16:uniqueId val="{00000007-380F-4E3D-8F62-C40F0597C3ED}"/>
                </c:ext>
              </c:extLst>
            </c:dLbl>
            <c:numFmt formatCode="0.00%" sourceLinked="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(Operaciones!$D$37:$E$37,Operaciones!$G$37:$H$37)</c:f>
              <c:strCache>
                <c:ptCount val="4"/>
                <c:pt idx="0">
                  <c:v>SALIDAS</c:v>
                </c:pt>
                <c:pt idx="1">
                  <c:v>LLEGADAS</c:v>
                </c:pt>
                <c:pt idx="2">
                  <c:v>SALIDAS</c:v>
                </c:pt>
                <c:pt idx="3">
                  <c:v>LLEGADAS</c:v>
                </c:pt>
              </c:strCache>
            </c:strRef>
          </c:cat>
          <c:val>
            <c:numRef>
              <c:f>(Operaciones!$D$50:$E$50,Operaciones!$G$50:$H$50)</c:f>
              <c:numCache>
                <c:formatCode>#,##0</c:formatCode>
                <c:ptCount val="4"/>
                <c:pt idx="0">
                  <c:v>10619</c:v>
                </c:pt>
                <c:pt idx="1">
                  <c:v>10641</c:v>
                </c:pt>
                <c:pt idx="2">
                  <c:v>979</c:v>
                </c:pt>
                <c:pt idx="3">
                  <c:v>972</c:v>
                </c:pt>
              </c:numCache>
            </c:numRef>
          </c:val>
          <c:extLst>
            <c:ext xmlns:c16="http://schemas.microsoft.com/office/drawing/2014/chart" uri="{C3380CC4-5D6E-409C-BE32-E72D297353CC}">
              <c16:uniqueId val="{0000000A-380F-4E3D-8F62-C40F0597C3ED}"/>
            </c:ext>
          </c:extLst>
        </c:ser>
        <c:dLbls>
          <c:dLblPos val="bestFit"/>
          <c:showLegendKey val="0"/>
          <c:showVal val="0"/>
          <c:showCatName val="1"/>
          <c:showSerName val="0"/>
          <c:showPercent val="1"/>
          <c:showBubbleSize val="0"/>
          <c:showLeaderLines val="1"/>
        </c:dLbls>
        <c:gapWidth val="100"/>
        <c:secondPieSize val="56"/>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900">
          <a:latin typeface="Montserrat" panose="00000500000000000000" pitchFamily="2" charset="0"/>
        </a:defRPr>
      </a:pPr>
      <a:endParaRPr lang="es-MX"/>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Tabs!$N$4</c:f>
              <c:strCache>
                <c:ptCount val="1"/>
                <c:pt idx="0">
                  <c:v>ACUMULADOS</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Tabs!$I$5:$J$19</c:f>
              <c:multiLvlStrCache>
                <c:ptCount val="15"/>
                <c:lvl>
                  <c:pt idx="0">
                    <c:v>21 - 31 MAR.</c:v>
                  </c:pt>
                  <c:pt idx="1">
                    <c:v>ABR.</c:v>
                  </c:pt>
                  <c:pt idx="2">
                    <c:v>MAY.</c:v>
                  </c:pt>
                  <c:pt idx="3">
                    <c:v>JUN.</c:v>
                  </c:pt>
                  <c:pt idx="4">
                    <c:v>JUL.</c:v>
                  </c:pt>
                  <c:pt idx="5">
                    <c:v>AGO.</c:v>
                  </c:pt>
                  <c:pt idx="6">
                    <c:v>SEP.</c:v>
                  </c:pt>
                  <c:pt idx="7">
                    <c:v>OCT.</c:v>
                  </c:pt>
                  <c:pt idx="8">
                    <c:v>NOV.</c:v>
                  </c:pt>
                  <c:pt idx="9">
                    <c:v>DIC.</c:v>
                  </c:pt>
                  <c:pt idx="10">
                    <c:v>ENE.</c:v>
                  </c:pt>
                  <c:pt idx="11">
                    <c:v>FEB.</c:v>
                  </c:pt>
                  <c:pt idx="12">
                    <c:v>MAR.</c:v>
                  </c:pt>
                  <c:pt idx="13">
                    <c:v>ABR.</c:v>
                  </c:pt>
                  <c:pt idx="14">
                    <c:v>MAY.</c:v>
                  </c:pt>
                </c:lvl>
                <c:lvl>
                  <c:pt idx="0">
                    <c:v>2022</c:v>
                  </c:pt>
                  <c:pt idx="10">
                    <c:v>2023</c:v>
                  </c:pt>
                </c:lvl>
              </c:multiLvlStrCache>
            </c:multiLvlStrRef>
          </c:cat>
          <c:val>
            <c:numRef>
              <c:f>Tabs!$N$5:$N$19</c:f>
              <c:numCache>
                <c:formatCode>#,##0</c:formatCode>
                <c:ptCount val="15"/>
                <c:pt idx="0">
                  <c:v>138</c:v>
                </c:pt>
                <c:pt idx="1">
                  <c:v>494</c:v>
                </c:pt>
                <c:pt idx="2">
                  <c:v>865</c:v>
                </c:pt>
                <c:pt idx="3">
                  <c:v>1221</c:v>
                </c:pt>
                <c:pt idx="4">
                  <c:v>1559</c:v>
                </c:pt>
                <c:pt idx="5">
                  <c:v>2179</c:v>
                </c:pt>
                <c:pt idx="6">
                  <c:v>3506</c:v>
                </c:pt>
                <c:pt idx="7">
                  <c:v>5372</c:v>
                </c:pt>
                <c:pt idx="8">
                  <c:v>7156</c:v>
                </c:pt>
                <c:pt idx="9">
                  <c:v>8996</c:v>
                </c:pt>
                <c:pt idx="10">
                  <c:v>10852</c:v>
                </c:pt>
                <c:pt idx="11">
                  <c:v>12502</c:v>
                </c:pt>
                <c:pt idx="12">
                  <c:v>14342</c:v>
                </c:pt>
                <c:pt idx="13">
                  <c:v>16052</c:v>
                </c:pt>
              </c:numCache>
            </c:numRef>
          </c:val>
          <c:extLst>
            <c:ext xmlns:c16="http://schemas.microsoft.com/office/drawing/2014/chart" uri="{C3380CC4-5D6E-409C-BE32-E72D297353CC}">
              <c16:uniqueId val="{00000000-6BAF-40F0-BC0C-10E5FDCF2F92}"/>
            </c:ext>
          </c:extLst>
        </c:ser>
        <c:dLbls>
          <c:dLblPos val="outEnd"/>
          <c:showLegendKey val="0"/>
          <c:showVal val="1"/>
          <c:showCatName val="0"/>
          <c:showSerName val="0"/>
          <c:showPercent val="0"/>
          <c:showBubbleSize val="0"/>
        </c:dLbls>
        <c:gapWidth val="219"/>
        <c:overlap val="-27"/>
        <c:axId val="1972738448"/>
        <c:axId val="1972738864"/>
      </c:barChart>
      <c:catAx>
        <c:axId val="19727384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972738864"/>
        <c:crosses val="autoZero"/>
        <c:auto val="1"/>
        <c:lblAlgn val="ctr"/>
        <c:lblOffset val="100"/>
        <c:noMultiLvlLbl val="0"/>
      </c:catAx>
      <c:valAx>
        <c:axId val="1972738864"/>
        <c:scaling>
          <c:orientation val="minMax"/>
        </c:scaling>
        <c:delete val="1"/>
        <c:axPos val="l"/>
        <c:numFmt formatCode="#,##0" sourceLinked="1"/>
        <c:majorTickMark val="none"/>
        <c:minorTickMark val="none"/>
        <c:tickLblPos val="nextTo"/>
        <c:crossAx val="1972738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Tabs!$G$40</c:f>
              <c:strCache>
                <c:ptCount val="1"/>
                <c:pt idx="0">
                  <c:v>ACUMULADOS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Tabs!$B$41:$C$55</c:f>
              <c:multiLvlStrCache>
                <c:ptCount val="15"/>
                <c:lvl>
                  <c:pt idx="0">
                    <c:v>MAR.</c:v>
                  </c:pt>
                  <c:pt idx="1">
                    <c:v>ABR.</c:v>
                  </c:pt>
                  <c:pt idx="2">
                    <c:v>MAY.</c:v>
                  </c:pt>
                  <c:pt idx="3">
                    <c:v>JUN.</c:v>
                  </c:pt>
                  <c:pt idx="4">
                    <c:v>JUL.</c:v>
                  </c:pt>
                  <c:pt idx="5">
                    <c:v>AGO.</c:v>
                  </c:pt>
                  <c:pt idx="6">
                    <c:v>SEP.</c:v>
                  </c:pt>
                  <c:pt idx="7">
                    <c:v>OCT.</c:v>
                  </c:pt>
                  <c:pt idx="8">
                    <c:v>NOV.</c:v>
                  </c:pt>
                  <c:pt idx="9">
                    <c:v>DIC.</c:v>
                  </c:pt>
                  <c:pt idx="10">
                    <c:v>ENE.</c:v>
                  </c:pt>
                  <c:pt idx="11">
                    <c:v>FEB.</c:v>
                  </c:pt>
                  <c:pt idx="12">
                    <c:v>MAR.</c:v>
                  </c:pt>
                  <c:pt idx="13">
                    <c:v>ABR.</c:v>
                  </c:pt>
                  <c:pt idx="14">
                    <c:v>MAY.</c:v>
                  </c:pt>
                </c:lvl>
                <c:lvl>
                  <c:pt idx="0">
                    <c:v>2022</c:v>
                  </c:pt>
                  <c:pt idx="10">
                    <c:v>2023</c:v>
                  </c:pt>
                </c:lvl>
              </c:multiLvlStrCache>
            </c:multiLvlStrRef>
          </c:cat>
          <c:val>
            <c:numRef>
              <c:f>Tabs!$G$41:$G$55</c:f>
              <c:numCache>
                <c:formatCode>#,##0</c:formatCode>
                <c:ptCount val="15"/>
                <c:pt idx="0">
                  <c:v>18</c:v>
                </c:pt>
                <c:pt idx="1">
                  <c:v>40</c:v>
                </c:pt>
                <c:pt idx="2">
                  <c:v>89</c:v>
                </c:pt>
                <c:pt idx="3">
                  <c:v>114</c:v>
                </c:pt>
                <c:pt idx="4">
                  <c:v>140</c:v>
                </c:pt>
                <c:pt idx="5">
                  <c:v>161</c:v>
                </c:pt>
                <c:pt idx="6">
                  <c:v>197</c:v>
                </c:pt>
                <c:pt idx="7">
                  <c:v>268</c:v>
                </c:pt>
                <c:pt idx="8">
                  <c:v>369</c:v>
                </c:pt>
                <c:pt idx="9">
                  <c:v>427</c:v>
                </c:pt>
                <c:pt idx="10">
                  <c:v>540</c:v>
                </c:pt>
                <c:pt idx="11">
                  <c:v>655</c:v>
                </c:pt>
                <c:pt idx="12">
                  <c:v>810</c:v>
                </c:pt>
                <c:pt idx="13">
                  <c:v>973</c:v>
                </c:pt>
                <c:pt idx="14">
                  <c:v>1113</c:v>
                </c:pt>
              </c:numCache>
            </c:numRef>
          </c:val>
          <c:extLst>
            <c:ext xmlns:c16="http://schemas.microsoft.com/office/drawing/2014/chart" uri="{C3380CC4-5D6E-409C-BE32-E72D297353CC}">
              <c16:uniqueId val="{00000000-2FBC-4609-A024-A029FF8EA169}"/>
            </c:ext>
          </c:extLst>
        </c:ser>
        <c:dLbls>
          <c:dLblPos val="outEnd"/>
          <c:showLegendKey val="0"/>
          <c:showVal val="1"/>
          <c:showCatName val="0"/>
          <c:showSerName val="0"/>
          <c:showPercent val="0"/>
          <c:showBubbleSize val="0"/>
        </c:dLbls>
        <c:gapWidth val="219"/>
        <c:overlap val="-27"/>
        <c:axId val="2116633344"/>
        <c:axId val="2116625440"/>
      </c:barChart>
      <c:catAx>
        <c:axId val="21166333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2116625440"/>
        <c:crosses val="autoZero"/>
        <c:auto val="1"/>
        <c:lblAlgn val="ctr"/>
        <c:lblOffset val="100"/>
        <c:noMultiLvlLbl val="0"/>
      </c:catAx>
      <c:valAx>
        <c:axId val="2116625440"/>
        <c:scaling>
          <c:orientation val="minMax"/>
        </c:scaling>
        <c:delete val="1"/>
        <c:axPos val="l"/>
        <c:numFmt formatCode="#,##0" sourceLinked="1"/>
        <c:majorTickMark val="none"/>
        <c:minorTickMark val="none"/>
        <c:tickLblPos val="nextTo"/>
        <c:crossAx val="21166333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Tabs!$N$40</c:f>
              <c:strCache>
                <c:ptCount val="1"/>
                <c:pt idx="0">
                  <c:v>ACUMULADOS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Tabs!$I$41:$J$55</c:f>
              <c:multiLvlStrCache>
                <c:ptCount val="15"/>
                <c:lvl>
                  <c:pt idx="0">
                    <c:v>MAR.</c:v>
                  </c:pt>
                  <c:pt idx="1">
                    <c:v>ABR.</c:v>
                  </c:pt>
                  <c:pt idx="2">
                    <c:v>MAY.</c:v>
                  </c:pt>
                  <c:pt idx="3">
                    <c:v>JUN.</c:v>
                  </c:pt>
                  <c:pt idx="4">
                    <c:v>JUL.</c:v>
                  </c:pt>
                  <c:pt idx="5">
                    <c:v>AGO.</c:v>
                  </c:pt>
                  <c:pt idx="6">
                    <c:v>SEP.</c:v>
                  </c:pt>
                  <c:pt idx="7">
                    <c:v>OCT.</c:v>
                  </c:pt>
                  <c:pt idx="8">
                    <c:v>NOV.</c:v>
                  </c:pt>
                  <c:pt idx="9">
                    <c:v>DIC.</c:v>
                  </c:pt>
                  <c:pt idx="10">
                    <c:v>ENE.</c:v>
                  </c:pt>
                  <c:pt idx="11">
                    <c:v>FEB.</c:v>
                  </c:pt>
                  <c:pt idx="12">
                    <c:v>MAR.</c:v>
                  </c:pt>
                  <c:pt idx="13">
                    <c:v>ABR.</c:v>
                  </c:pt>
                  <c:pt idx="14">
                    <c:v>MAY.</c:v>
                  </c:pt>
                </c:lvl>
                <c:lvl>
                  <c:pt idx="0">
                    <c:v>2022</c:v>
                  </c:pt>
                  <c:pt idx="10">
                    <c:v>2023</c:v>
                  </c:pt>
                </c:lvl>
              </c:multiLvlStrCache>
            </c:multiLvlStrRef>
          </c:cat>
          <c:val>
            <c:numRef>
              <c:f>Tabs!$N$41:$N$55</c:f>
              <c:numCache>
                <c:formatCode>#,##0</c:formatCode>
                <c:ptCount val="15"/>
                <c:pt idx="0">
                  <c:v>31</c:v>
                </c:pt>
                <c:pt idx="1">
                  <c:v>74</c:v>
                </c:pt>
                <c:pt idx="2">
                  <c:v>239</c:v>
                </c:pt>
                <c:pt idx="3">
                  <c:v>306</c:v>
                </c:pt>
                <c:pt idx="4">
                  <c:v>376</c:v>
                </c:pt>
                <c:pt idx="5">
                  <c:v>408</c:v>
                </c:pt>
                <c:pt idx="6">
                  <c:v>490</c:v>
                </c:pt>
                <c:pt idx="7">
                  <c:v>753</c:v>
                </c:pt>
                <c:pt idx="8">
                  <c:v>1328</c:v>
                </c:pt>
                <c:pt idx="9">
                  <c:v>1478</c:v>
                </c:pt>
                <c:pt idx="10">
                  <c:v>1938</c:v>
                </c:pt>
                <c:pt idx="11">
                  <c:v>2317</c:v>
                </c:pt>
                <c:pt idx="12">
                  <c:v>2751</c:v>
                </c:pt>
                <c:pt idx="13">
                  <c:v>3941</c:v>
                </c:pt>
                <c:pt idx="14">
                  <c:v>4480</c:v>
                </c:pt>
              </c:numCache>
            </c:numRef>
          </c:val>
          <c:extLst>
            <c:ext xmlns:c16="http://schemas.microsoft.com/office/drawing/2014/chart" uri="{C3380CC4-5D6E-409C-BE32-E72D297353CC}">
              <c16:uniqueId val="{00000000-EA44-410F-A20E-E8AF0332469E}"/>
            </c:ext>
          </c:extLst>
        </c:ser>
        <c:dLbls>
          <c:dLblPos val="outEnd"/>
          <c:showLegendKey val="0"/>
          <c:showVal val="1"/>
          <c:showCatName val="0"/>
          <c:showSerName val="0"/>
          <c:showPercent val="0"/>
          <c:showBubbleSize val="0"/>
        </c:dLbls>
        <c:gapWidth val="219"/>
        <c:overlap val="-27"/>
        <c:axId val="2116699072"/>
        <c:axId val="2116703232"/>
      </c:barChart>
      <c:catAx>
        <c:axId val="21166990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2116703232"/>
        <c:crosses val="autoZero"/>
        <c:auto val="1"/>
        <c:lblAlgn val="ctr"/>
        <c:lblOffset val="100"/>
        <c:noMultiLvlLbl val="0"/>
      </c:catAx>
      <c:valAx>
        <c:axId val="2116703232"/>
        <c:scaling>
          <c:orientation val="minMax"/>
        </c:scaling>
        <c:delete val="1"/>
        <c:axPos val="l"/>
        <c:numFmt formatCode="#,##0" sourceLinked="1"/>
        <c:majorTickMark val="none"/>
        <c:minorTickMark val="none"/>
        <c:tickLblPos val="nextTo"/>
        <c:crossAx val="2116699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Tabs!$D$78</c:f>
              <c:strCache>
                <c:ptCount val="1"/>
                <c:pt idx="0">
                  <c:v>PASAJEROS</c:v>
                </c:pt>
              </c:strCache>
            </c:strRef>
          </c:tx>
          <c:spPr>
            <a:solidFill>
              <a:schemeClr val="accent1"/>
            </a:solidFill>
            <a:ln>
              <a:noFill/>
            </a:ln>
            <a:effectLst/>
          </c:spPr>
          <c:invertIfNegative val="0"/>
          <c:cat>
            <c:strRef>
              <c:f>Tabs!$C$79:$C$89</c:f>
              <c:strCache>
                <c:ptCount val="11"/>
                <c:pt idx="0">
                  <c:v>QUINTANA ROO</c:v>
                </c:pt>
                <c:pt idx="1">
                  <c:v>JALISCO</c:v>
                </c:pt>
                <c:pt idx="2">
                  <c:v>BAJA CALIFORNIA</c:v>
                </c:pt>
                <c:pt idx="3">
                  <c:v>NUEVO LEÓN</c:v>
                </c:pt>
                <c:pt idx="4">
                  <c:v>OAXACA</c:v>
                </c:pt>
                <c:pt idx="5">
                  <c:v>YUCATÁN</c:v>
                </c:pt>
                <c:pt idx="6">
                  <c:v>BAJA CALIFORNIA SUR</c:v>
                </c:pt>
                <c:pt idx="7">
                  <c:v>GUERRERO</c:v>
                </c:pt>
                <c:pt idx="8">
                  <c:v>VERACRUZ</c:v>
                </c:pt>
                <c:pt idx="9">
                  <c:v>TABASCO</c:v>
                </c:pt>
                <c:pt idx="10">
                  <c:v>OTRAS</c:v>
                </c:pt>
              </c:strCache>
            </c:strRef>
          </c:cat>
          <c:val>
            <c:numRef>
              <c:f>Tabs!$D$79:$D$89</c:f>
              <c:numCache>
                <c:formatCode>#,##0</c:formatCode>
                <c:ptCount val="11"/>
                <c:pt idx="0">
                  <c:v>516370</c:v>
                </c:pt>
                <c:pt idx="1">
                  <c:v>332894</c:v>
                </c:pt>
                <c:pt idx="2">
                  <c:v>236279</c:v>
                </c:pt>
                <c:pt idx="3">
                  <c:v>213078</c:v>
                </c:pt>
                <c:pt idx="4">
                  <c:v>172805</c:v>
                </c:pt>
                <c:pt idx="5">
                  <c:v>157941</c:v>
                </c:pt>
                <c:pt idx="6">
                  <c:v>78910</c:v>
                </c:pt>
                <c:pt idx="7">
                  <c:v>53508</c:v>
                </c:pt>
                <c:pt idx="8">
                  <c:v>23964</c:v>
                </c:pt>
                <c:pt idx="9">
                  <c:v>4065</c:v>
                </c:pt>
                <c:pt idx="10">
                  <c:v>5136</c:v>
                </c:pt>
              </c:numCache>
            </c:numRef>
          </c:val>
          <c:extLst>
            <c:ext xmlns:c16="http://schemas.microsoft.com/office/drawing/2014/chart" uri="{C3380CC4-5D6E-409C-BE32-E72D297353CC}">
              <c16:uniqueId val="{00000000-B37C-44DA-A70C-422AA36CB1A8}"/>
            </c:ext>
          </c:extLst>
        </c:ser>
        <c:dLbls>
          <c:showLegendKey val="0"/>
          <c:showVal val="0"/>
          <c:showCatName val="0"/>
          <c:showSerName val="0"/>
          <c:showPercent val="0"/>
          <c:showBubbleSize val="0"/>
        </c:dLbls>
        <c:gapWidth val="219"/>
        <c:overlap val="-27"/>
        <c:axId val="30570336"/>
        <c:axId val="30571584"/>
      </c:barChart>
      <c:catAx>
        <c:axId val="305703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30571584"/>
        <c:crosses val="autoZero"/>
        <c:auto val="1"/>
        <c:lblAlgn val="ctr"/>
        <c:lblOffset val="100"/>
        <c:noMultiLvlLbl val="0"/>
      </c:catAx>
      <c:valAx>
        <c:axId val="30571584"/>
        <c:scaling>
          <c:orientation val="minMax"/>
        </c:scaling>
        <c:delete val="1"/>
        <c:axPos val="l"/>
        <c:numFmt formatCode="#,##0" sourceLinked="1"/>
        <c:majorTickMark val="none"/>
        <c:minorTickMark val="none"/>
        <c:tickLblPos val="nextTo"/>
        <c:crossAx val="30570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Tabs!$D$91</c:f>
              <c:strCache>
                <c:ptCount val="1"/>
                <c:pt idx="0">
                  <c:v>PASAJEROS</c:v>
                </c:pt>
              </c:strCache>
            </c:strRef>
          </c:tx>
          <c:spPr>
            <a:solidFill>
              <a:schemeClr val="accent1"/>
            </a:solidFill>
            <a:ln>
              <a:noFill/>
            </a:ln>
            <a:effectLst/>
          </c:spPr>
          <c:invertIfNegative val="0"/>
          <c:cat>
            <c:strRef>
              <c:f>Tabs!$C$92:$C$97</c:f>
              <c:strCache>
                <c:ptCount val="6"/>
                <c:pt idx="0">
                  <c:v>REP. DOM.</c:v>
                </c:pt>
                <c:pt idx="1">
                  <c:v>PANAMÁ</c:v>
                </c:pt>
                <c:pt idx="2">
                  <c:v>CUBA</c:v>
                </c:pt>
                <c:pt idx="3">
                  <c:v>VENEZUELA</c:v>
                </c:pt>
                <c:pt idx="4">
                  <c:v>E. U. A.</c:v>
                </c:pt>
                <c:pt idx="5">
                  <c:v>OTRAS</c:v>
                </c:pt>
              </c:strCache>
            </c:strRef>
          </c:cat>
          <c:val>
            <c:numRef>
              <c:f>Tabs!$D$92:$D$97</c:f>
              <c:numCache>
                <c:formatCode>#,##0</c:formatCode>
                <c:ptCount val="6"/>
                <c:pt idx="0">
                  <c:v>28482</c:v>
                </c:pt>
                <c:pt idx="1">
                  <c:v>24222</c:v>
                </c:pt>
                <c:pt idx="2">
                  <c:v>19882</c:v>
                </c:pt>
                <c:pt idx="3">
                  <c:v>12652</c:v>
                </c:pt>
                <c:pt idx="4">
                  <c:v>3105</c:v>
                </c:pt>
                <c:pt idx="5">
                  <c:v>678</c:v>
                </c:pt>
              </c:numCache>
            </c:numRef>
          </c:val>
          <c:extLst>
            <c:ext xmlns:c16="http://schemas.microsoft.com/office/drawing/2014/chart" uri="{C3380CC4-5D6E-409C-BE32-E72D297353CC}">
              <c16:uniqueId val="{00000000-16AB-4E68-B36A-D9C3D0871C13}"/>
            </c:ext>
          </c:extLst>
        </c:ser>
        <c:dLbls>
          <c:showLegendKey val="0"/>
          <c:showVal val="0"/>
          <c:showCatName val="0"/>
          <c:showSerName val="0"/>
          <c:showPercent val="0"/>
          <c:showBubbleSize val="0"/>
        </c:dLbls>
        <c:gapWidth val="182"/>
        <c:axId val="1695843008"/>
        <c:axId val="1695844672"/>
      </c:barChart>
      <c:catAx>
        <c:axId val="16958430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695844672"/>
        <c:crosses val="autoZero"/>
        <c:auto val="1"/>
        <c:lblAlgn val="ctr"/>
        <c:lblOffset val="100"/>
        <c:noMultiLvlLbl val="0"/>
      </c:catAx>
      <c:valAx>
        <c:axId val="1695844672"/>
        <c:scaling>
          <c:orientation val="minMax"/>
        </c:scaling>
        <c:delete val="1"/>
        <c:axPos val="l"/>
        <c:numFmt formatCode="#,##0" sourceLinked="1"/>
        <c:majorTickMark val="none"/>
        <c:minorTickMark val="none"/>
        <c:tickLblPos val="nextTo"/>
        <c:crossAx val="16958430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lineChart>
        <c:grouping val="standard"/>
        <c:varyColors val="0"/>
        <c:ser>
          <c:idx val="0"/>
          <c:order val="0"/>
          <c:tx>
            <c:strRef>
              <c:f>Tabs!$Q$4</c:f>
              <c:strCache>
                <c:ptCount val="1"/>
                <c:pt idx="0">
                  <c:v>2022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Tabs!$P$5:$P$16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Tabs!$Q$5:$Q$16</c:f>
              <c:numCache>
                <c:formatCode>#,##0</c:formatCode>
                <c:ptCount val="12"/>
                <c:pt idx="2">
                  <c:v>14225</c:v>
                </c:pt>
                <c:pt idx="3">
                  <c:v>35593</c:v>
                </c:pt>
                <c:pt idx="4">
                  <c:v>36405</c:v>
                </c:pt>
                <c:pt idx="5">
                  <c:v>33354</c:v>
                </c:pt>
                <c:pt idx="6">
                  <c:v>36280</c:v>
                </c:pt>
                <c:pt idx="7">
                  <c:v>53580</c:v>
                </c:pt>
                <c:pt idx="8">
                  <c:v>102521</c:v>
                </c:pt>
                <c:pt idx="9">
                  <c:v>185617</c:v>
                </c:pt>
                <c:pt idx="10">
                  <c:v>203094</c:v>
                </c:pt>
                <c:pt idx="11">
                  <c:v>211746</c:v>
                </c:pt>
              </c:numCache>
            </c:numRef>
          </c:val>
          <c:smooth val="0"/>
          <c:extLst>
            <c:ext xmlns:c16="http://schemas.microsoft.com/office/drawing/2014/chart" uri="{C3380CC4-5D6E-409C-BE32-E72D297353CC}">
              <c16:uniqueId val="{00000000-6CF2-47CB-8B04-7401E6E44B2F}"/>
            </c:ext>
          </c:extLst>
        </c:ser>
        <c:ser>
          <c:idx val="1"/>
          <c:order val="1"/>
          <c:tx>
            <c:strRef>
              <c:f>Tabs!$R$4</c:f>
              <c:strCache>
                <c:ptCount val="1"/>
                <c:pt idx="0">
                  <c:v>2023</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Tabs!$P$5:$P$16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Tabs!$R$5:$R$16</c:f>
              <c:numCache>
                <c:formatCode>#,##0</c:formatCode>
                <c:ptCount val="12"/>
                <c:pt idx="0">
                  <c:v>186572</c:v>
                </c:pt>
                <c:pt idx="1">
                  <c:v>165315</c:v>
                </c:pt>
                <c:pt idx="2">
                  <c:v>196339</c:v>
                </c:pt>
                <c:pt idx="3">
                  <c:v>205008</c:v>
                </c:pt>
                <c:pt idx="4">
                  <c:v>218322</c:v>
                </c:pt>
              </c:numCache>
            </c:numRef>
          </c:val>
          <c:smooth val="0"/>
          <c:extLst>
            <c:ext xmlns:c16="http://schemas.microsoft.com/office/drawing/2014/chart" uri="{C3380CC4-5D6E-409C-BE32-E72D297353CC}">
              <c16:uniqueId val="{00000001-6CF2-47CB-8B04-7401E6E44B2F}"/>
            </c:ext>
          </c:extLst>
        </c:ser>
        <c:dLbls>
          <c:showLegendKey val="0"/>
          <c:showVal val="0"/>
          <c:showCatName val="0"/>
          <c:showSerName val="0"/>
          <c:showPercent val="0"/>
          <c:showBubbleSize val="0"/>
        </c:dLbls>
        <c:hiLow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hiLowLines>
        <c:marker val="1"/>
        <c:smooth val="0"/>
        <c:axId val="910957663"/>
        <c:axId val="910956703"/>
      </c:lineChart>
      <c:catAx>
        <c:axId val="910957663"/>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910956703"/>
        <c:crosses val="autoZero"/>
        <c:auto val="1"/>
        <c:lblAlgn val="ctr"/>
        <c:lblOffset val="100"/>
        <c:noMultiLvlLbl val="0"/>
      </c:catAx>
      <c:valAx>
        <c:axId val="910956703"/>
        <c:scaling>
          <c:orientation val="minMax"/>
        </c:scaling>
        <c:delete val="0"/>
        <c:axPos val="l"/>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91095766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lineChart>
        <c:grouping val="standard"/>
        <c:varyColors val="0"/>
        <c:ser>
          <c:idx val="0"/>
          <c:order val="0"/>
          <c:tx>
            <c:strRef>
              <c:f>Tabs!$V$4</c:f>
              <c:strCache>
                <c:ptCount val="1"/>
                <c:pt idx="0">
                  <c:v>2022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Tabs!$P$5:$P$16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Tabs!$V$5:$V$16</c:f>
              <c:numCache>
                <c:formatCode>#,##0</c:formatCode>
                <c:ptCount val="12"/>
                <c:pt idx="2">
                  <c:v>138</c:v>
                </c:pt>
                <c:pt idx="3">
                  <c:v>356</c:v>
                </c:pt>
                <c:pt idx="4">
                  <c:v>371</c:v>
                </c:pt>
                <c:pt idx="5">
                  <c:v>356</c:v>
                </c:pt>
                <c:pt idx="6">
                  <c:v>338</c:v>
                </c:pt>
                <c:pt idx="7">
                  <c:v>620</c:v>
                </c:pt>
                <c:pt idx="8">
                  <c:v>1327</c:v>
                </c:pt>
                <c:pt idx="9">
                  <c:v>1866</c:v>
                </c:pt>
                <c:pt idx="10">
                  <c:v>1784</c:v>
                </c:pt>
                <c:pt idx="11">
                  <c:v>1840</c:v>
                </c:pt>
              </c:numCache>
            </c:numRef>
          </c:val>
          <c:smooth val="0"/>
          <c:extLst>
            <c:ext xmlns:c16="http://schemas.microsoft.com/office/drawing/2014/chart" uri="{C3380CC4-5D6E-409C-BE32-E72D297353CC}">
              <c16:uniqueId val="{00000000-0812-4828-8A76-2C667381434F}"/>
            </c:ext>
          </c:extLst>
        </c:ser>
        <c:ser>
          <c:idx val="1"/>
          <c:order val="1"/>
          <c:tx>
            <c:strRef>
              <c:f>Tabs!$W$4</c:f>
              <c:strCache>
                <c:ptCount val="1"/>
                <c:pt idx="0">
                  <c:v>2023</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Tabs!$P$5:$P$16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Tabs!$W$5:$W$16</c:f>
              <c:numCache>
                <c:formatCode>#,##0</c:formatCode>
                <c:ptCount val="12"/>
                <c:pt idx="0">
                  <c:v>1856</c:v>
                </c:pt>
                <c:pt idx="1">
                  <c:v>1650</c:v>
                </c:pt>
                <c:pt idx="2">
                  <c:v>1840</c:v>
                </c:pt>
                <c:pt idx="3">
                  <c:v>1710</c:v>
                </c:pt>
                <c:pt idx="4">
                  <c:v>1851</c:v>
                </c:pt>
              </c:numCache>
            </c:numRef>
          </c:val>
          <c:smooth val="0"/>
          <c:extLst>
            <c:ext xmlns:c16="http://schemas.microsoft.com/office/drawing/2014/chart" uri="{C3380CC4-5D6E-409C-BE32-E72D297353CC}">
              <c16:uniqueId val="{00000001-0812-4828-8A76-2C667381434F}"/>
            </c:ext>
          </c:extLst>
        </c:ser>
        <c:dLbls>
          <c:showLegendKey val="0"/>
          <c:showVal val="0"/>
          <c:showCatName val="0"/>
          <c:showSerName val="0"/>
          <c:showPercent val="0"/>
          <c:showBubbleSize val="0"/>
        </c:dLbls>
        <c:hiLow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hiLowLines>
        <c:marker val="1"/>
        <c:smooth val="0"/>
        <c:axId val="910957663"/>
        <c:axId val="910956703"/>
      </c:lineChart>
      <c:catAx>
        <c:axId val="910957663"/>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910956703"/>
        <c:crosses val="autoZero"/>
        <c:auto val="1"/>
        <c:lblAlgn val="ctr"/>
        <c:lblOffset val="100"/>
        <c:noMultiLvlLbl val="0"/>
      </c:catAx>
      <c:valAx>
        <c:axId val="910956703"/>
        <c:scaling>
          <c:orientation val="minMax"/>
        </c:scaling>
        <c:delete val="0"/>
        <c:axPos val="l"/>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91095766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i="0" baseline="0">
                <a:effectLst/>
              </a:rPr>
              <a:t>OPERACIONES DE AVIACIÓN GENERAL, POR LLEGADAS Y SALIDAS, DEL 1/o. ENE. - 31 DIC. 2023</a:t>
            </a:r>
            <a:br>
              <a:rPr lang="es-ES" sz="1050" b="0" i="0" baseline="0">
                <a:effectLst/>
              </a:rPr>
            </a:br>
            <a:r>
              <a:rPr lang="es-ES" sz="1050" b="0" i="0" baseline="0">
                <a:effectLst/>
              </a:rPr>
              <a:t>(DISTRIBUCIÓN %)</a:t>
            </a:r>
            <a:endParaRPr lang="es-MX" sz="1050">
              <a:effectLst/>
            </a:endParaRPr>
          </a:p>
        </c:rich>
      </c:tx>
      <c:layout>
        <c:manualLayout>
          <c:xMode val="edge"/>
          <c:yMode val="edge"/>
          <c:x val="0.11418044619422571"/>
          <c:y val="3.7037037037037035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manualLayout>
          <c:layoutTarget val="inner"/>
          <c:xMode val="edge"/>
          <c:yMode val="edge"/>
          <c:x val="0.29057561441183494"/>
          <c:y val="0.26041644794400698"/>
          <c:w val="0.41884877117633024"/>
          <c:h val="0.63990784485272678"/>
        </c:manualLayout>
      </c:layout>
      <c:doughnutChart>
        <c:varyColors val="1"/>
        <c:ser>
          <c:idx val="0"/>
          <c:order val="0"/>
          <c:dPt>
            <c:idx val="0"/>
            <c:bubble3D val="0"/>
            <c:spPr>
              <a:solidFill>
                <a:srgbClr val="9D2449"/>
              </a:solidFill>
              <a:ln w="19050">
                <a:solidFill>
                  <a:schemeClr val="lt1"/>
                </a:solidFill>
              </a:ln>
              <a:effectLst/>
            </c:spPr>
            <c:extLst>
              <c:ext xmlns:c16="http://schemas.microsoft.com/office/drawing/2014/chart" uri="{C3380CC4-5D6E-409C-BE32-E72D297353CC}">
                <c16:uniqueId val="{00000002-89C3-436E-AD6A-E2B7350AABCB}"/>
              </c:ext>
            </c:extLst>
          </c:dPt>
          <c:dPt>
            <c:idx val="1"/>
            <c:bubble3D val="0"/>
            <c:spPr>
              <a:solidFill>
                <a:srgbClr val="D4C19C"/>
              </a:solidFill>
              <a:ln w="19050">
                <a:solidFill>
                  <a:schemeClr val="lt1"/>
                </a:solidFill>
              </a:ln>
              <a:effectLst/>
            </c:spPr>
            <c:extLst>
              <c:ext xmlns:c16="http://schemas.microsoft.com/office/drawing/2014/chart" uri="{C3380CC4-5D6E-409C-BE32-E72D297353CC}">
                <c16:uniqueId val="{00000001-89C3-436E-AD6A-E2B7350AABCB}"/>
              </c:ext>
            </c:extLst>
          </c:dPt>
          <c:dLbls>
            <c:dLbl>
              <c:idx val="0"/>
              <c:layout>
                <c:manualLayout>
                  <c:x val="0.15515151515151507"/>
                  <c:y val="3.7348272642389606E-3"/>
                </c:manualLayout>
              </c:layout>
              <c:tx>
                <c:rich>
                  <a:bodyPr/>
                  <a:lstStyle/>
                  <a:p>
                    <a:fld id="{B6C08AA9-C5AF-4CF2-B5A1-096D69AE0D7E}" type="CATEGORYNAME">
                      <a:rPr lang="en-US"/>
                      <a:pPr/>
                      <a:t>[NOMBRE DE CATEGORÍA]</a:t>
                    </a:fld>
                    <a:r>
                      <a:rPr lang="en-US" baseline="0"/>
                      <a:t>
</a:t>
                    </a:r>
                    <a:fld id="{42441F4E-2CC4-465B-8C2C-43A68E95563C}" type="PERCENTAGE">
                      <a:rPr lang="en-US" sz="1600"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89C3-436E-AD6A-E2B7350AABCB}"/>
                </c:ext>
              </c:extLst>
            </c:dLbl>
            <c:dLbl>
              <c:idx val="1"/>
              <c:layout>
                <c:manualLayout>
                  <c:x val="-0.16242424242424242"/>
                  <c:y val="6.8471042194393243E-17"/>
                </c:manualLayout>
              </c:layout>
              <c:tx>
                <c:rich>
                  <a:bodyPr/>
                  <a:lstStyle/>
                  <a:p>
                    <a:fld id="{219A72CF-4AD6-4C29-BB7A-0013B5F5FAE3}" type="CATEGORYNAME">
                      <a:rPr lang="en-US"/>
                      <a:pPr/>
                      <a:t>[NOMBRE DE CATEGORÍA]</a:t>
                    </a:fld>
                    <a:r>
                      <a:rPr lang="en-US" baseline="0"/>
                      <a:t>
</a:t>
                    </a:r>
                    <a:fld id="{D291F829-2031-4292-91F8-711332D32E54}" type="PERCENTAGE">
                      <a:rPr lang="en-US" sz="1600"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89C3-436E-AD6A-E2B7350AABCB}"/>
                </c:ext>
              </c:extLst>
            </c:dLbl>
            <c:numFmt formatCode="0.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cat>
            <c:strRef>
              <c:f>Operaciones!$D$65:$E$65</c:f>
              <c:strCache>
                <c:ptCount val="2"/>
                <c:pt idx="0">
                  <c:v>SALIDAS</c:v>
                </c:pt>
                <c:pt idx="1">
                  <c:v>LLEGADAS</c:v>
                </c:pt>
              </c:strCache>
            </c:strRef>
          </c:cat>
          <c:val>
            <c:numRef>
              <c:f>Operaciones!$D$78:$E$78</c:f>
              <c:numCache>
                <c:formatCode>#,##0</c:formatCode>
                <c:ptCount val="2"/>
                <c:pt idx="0">
                  <c:v>1106</c:v>
                </c:pt>
                <c:pt idx="1">
                  <c:v>1106</c:v>
                </c:pt>
              </c:numCache>
            </c:numRef>
          </c:val>
          <c:extLst>
            <c:ext xmlns:c16="http://schemas.microsoft.com/office/drawing/2014/chart" uri="{C3380CC4-5D6E-409C-BE32-E72D297353CC}">
              <c16:uniqueId val="{00000000-89C3-436E-AD6A-E2B7350AABCB}"/>
            </c:ext>
          </c:extLst>
        </c:ser>
        <c:dLbls>
          <c:showLegendKey val="0"/>
          <c:showVal val="0"/>
          <c:showCatName val="1"/>
          <c:showSerName val="0"/>
          <c:showPercent val="1"/>
          <c:showBubbleSize val="0"/>
          <c:showLeaderLines val="0"/>
        </c:dLbls>
        <c:firstSliceAng val="0"/>
        <c:holeSize val="50"/>
      </c:doughnutChart>
      <c:spPr>
        <a:noFill/>
        <a:ln>
          <a:noFill/>
        </a:ln>
        <a:effectLst/>
      </c:spPr>
    </c:plotArea>
    <c:plotVisOnly val="1"/>
    <c:dispBlanksAs val="gap"/>
    <c:showDLblsOverMax val="0"/>
  </c:chart>
  <c:spPr>
    <a:noFill/>
    <a:ln w="9525" cap="flat" cmpd="sng" algn="ctr">
      <a:noFill/>
      <a:round/>
    </a:ln>
    <a:effectLst/>
  </c:spPr>
  <c:txPr>
    <a:bodyPr/>
    <a:lstStyle/>
    <a:p>
      <a:pPr>
        <a:defRPr>
          <a:latin typeface="Montserrat" panose="00000500000000000000" pitchFamily="2"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088892160370763E-2"/>
          <c:y val="6.9696009316514831E-2"/>
          <c:w val="0.81770682706763598"/>
          <c:h val="0.75786864240356899"/>
        </c:manualLayout>
      </c:layout>
      <c:barChart>
        <c:barDir val="col"/>
        <c:grouping val="clustered"/>
        <c:varyColors val="0"/>
        <c:ser>
          <c:idx val="0"/>
          <c:order val="0"/>
          <c:tx>
            <c:v>OPERACIONES NACIONALES</c:v>
          </c:tx>
          <c:spPr>
            <a:solidFill>
              <a:srgbClr val="D4C19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Operaciones!$C$12:$C$23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Operaciones!$D$12:$D$23</c:f>
              <c:numCache>
                <c:formatCode>#,##0</c:formatCode>
                <c:ptCount val="12"/>
                <c:pt idx="0">
                  <c:v>1722</c:v>
                </c:pt>
                <c:pt idx="1">
                  <c:v>1537</c:v>
                </c:pt>
                <c:pt idx="2">
                  <c:v>1729</c:v>
                </c:pt>
                <c:pt idx="3">
                  <c:v>1605</c:v>
                </c:pt>
                <c:pt idx="4">
                  <c:v>1681</c:v>
                </c:pt>
                <c:pt idx="5">
                  <c:v>1681</c:v>
                </c:pt>
                <c:pt idx="6">
                  <c:v>1857</c:v>
                </c:pt>
                <c:pt idx="7">
                  <c:v>1923</c:v>
                </c:pt>
                <c:pt idx="8">
                  <c:v>1549</c:v>
                </c:pt>
                <c:pt idx="9">
                  <c:v>1897</c:v>
                </c:pt>
                <c:pt idx="10">
                  <c:v>1838</c:v>
                </c:pt>
                <c:pt idx="11">
                  <c:v>2241</c:v>
                </c:pt>
              </c:numCache>
            </c:numRef>
          </c:val>
          <c:extLst>
            <c:ext xmlns:c16="http://schemas.microsoft.com/office/drawing/2014/chart" uri="{C3380CC4-5D6E-409C-BE32-E72D297353CC}">
              <c16:uniqueId val="{00000000-5F19-4FE7-894B-16CA384FC0D7}"/>
            </c:ext>
          </c:extLst>
        </c:ser>
        <c:dLbls>
          <c:showLegendKey val="0"/>
          <c:showVal val="0"/>
          <c:showCatName val="0"/>
          <c:showSerName val="0"/>
          <c:showPercent val="0"/>
          <c:showBubbleSize val="0"/>
        </c:dLbls>
        <c:gapWidth val="219"/>
        <c:axId val="1084574463"/>
        <c:axId val="1529559055"/>
      </c:barChart>
      <c:lineChart>
        <c:grouping val="standard"/>
        <c:varyColors val="0"/>
        <c:ser>
          <c:idx val="1"/>
          <c:order val="1"/>
          <c:tx>
            <c:v>OPERACIONES INTERNACIONALES</c:v>
          </c:tx>
          <c:spPr>
            <a:ln w="12700" cap="rnd">
              <a:solidFill>
                <a:srgbClr val="9D2449"/>
              </a:solidFill>
              <a:round/>
              <a:tailEnd type="oval"/>
            </a:ln>
            <a:effectLst/>
          </c:spPr>
          <c:marker>
            <c:symbol val="circle"/>
            <c:size val="5"/>
            <c:spPr>
              <a:solidFill>
                <a:srgbClr val="9D2449"/>
              </a:solidFill>
              <a:ln w="9525">
                <a:solidFill>
                  <a:srgbClr val="9D2449"/>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9D2449"/>
                    </a:solidFill>
                    <a:latin typeface="Montserrat" panose="00000500000000000000" pitchFamily="2" charset="0"/>
                    <a:ea typeface="+mn-ea"/>
                    <a:cs typeface="+mn-cs"/>
                  </a:defRPr>
                </a:pPr>
                <a:endParaRPr lang="es-MX"/>
              </a:p>
            </c:txPr>
            <c:dLblPos val="t"/>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Operaciones!$C$12:$C$23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Operaciones!$E$12:$E$23</c:f>
              <c:numCache>
                <c:formatCode>#,##0</c:formatCode>
                <c:ptCount val="12"/>
                <c:pt idx="0">
                  <c:v>134</c:v>
                </c:pt>
                <c:pt idx="1">
                  <c:v>113</c:v>
                </c:pt>
                <c:pt idx="2">
                  <c:v>111</c:v>
                </c:pt>
                <c:pt idx="3">
                  <c:v>105</c:v>
                </c:pt>
                <c:pt idx="4">
                  <c:v>170</c:v>
                </c:pt>
                <c:pt idx="5">
                  <c:v>158</c:v>
                </c:pt>
                <c:pt idx="6">
                  <c:v>172</c:v>
                </c:pt>
                <c:pt idx="7">
                  <c:v>185</c:v>
                </c:pt>
                <c:pt idx="8">
                  <c:v>182</c:v>
                </c:pt>
                <c:pt idx="9">
                  <c:v>209</c:v>
                </c:pt>
                <c:pt idx="10">
                  <c:v>189</c:v>
                </c:pt>
                <c:pt idx="11">
                  <c:v>223</c:v>
                </c:pt>
              </c:numCache>
            </c:numRef>
          </c:val>
          <c:smooth val="1"/>
          <c:extLst>
            <c:ext xmlns:c16="http://schemas.microsoft.com/office/drawing/2014/chart" uri="{C3380CC4-5D6E-409C-BE32-E72D297353CC}">
              <c16:uniqueId val="{00000001-5F19-4FE7-894B-16CA384FC0D7}"/>
            </c:ext>
          </c:extLst>
        </c:ser>
        <c:dLbls>
          <c:showLegendKey val="0"/>
          <c:showVal val="0"/>
          <c:showCatName val="0"/>
          <c:showSerName val="0"/>
          <c:showPercent val="0"/>
          <c:showBubbleSize val="0"/>
        </c:dLbls>
        <c:marker val="1"/>
        <c:smooth val="0"/>
        <c:axId val="1084564383"/>
        <c:axId val="821150239"/>
      </c:lineChart>
      <c:catAx>
        <c:axId val="108457446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529559055"/>
        <c:crosses val="autoZero"/>
        <c:auto val="0"/>
        <c:lblAlgn val="ctr"/>
        <c:lblOffset val="100"/>
        <c:noMultiLvlLbl val="0"/>
      </c:catAx>
      <c:valAx>
        <c:axId val="1529559055"/>
        <c:scaling>
          <c:orientation val="minMax"/>
          <c:max val="25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r>
                  <a:rPr lang="es-MX" sz="1000" b="1" i="0" u="none" strike="noStrike" kern="1200" baseline="0">
                    <a:solidFill>
                      <a:sysClr val="windowText" lastClr="000000">
                        <a:lumMod val="65000"/>
                        <a:lumOff val="35000"/>
                      </a:sysClr>
                    </a:solidFill>
                    <a:latin typeface="Montserrat" panose="00000500000000000000" pitchFamily="2" charset="0"/>
                  </a:rPr>
                  <a:t>OPS. NACIONALES</a:t>
                </a:r>
                <a:endParaRPr lang="es-MX" sz="1000">
                  <a:latin typeface="Montserrat" panose="00000500000000000000" pitchFamily="2" charset="0"/>
                </a:endParaRPr>
              </a:p>
            </c:rich>
          </c:tx>
          <c:layout>
            <c:manualLayout>
              <c:xMode val="edge"/>
              <c:yMode val="edge"/>
              <c:x val="6.576629558480305E-3"/>
              <c:y val="0.3603078193756722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84574463"/>
        <c:crosses val="autoZero"/>
        <c:crossBetween val="between"/>
        <c:majorUnit val="200"/>
      </c:valAx>
      <c:valAx>
        <c:axId val="821150239"/>
        <c:scaling>
          <c:orientation val="minMax"/>
          <c:max val="280"/>
          <c:min val="90"/>
        </c:scaling>
        <c:delete val="0"/>
        <c:axPos val="r"/>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r>
                  <a:rPr lang="es-MX" b="1">
                    <a:latin typeface="Montserrat" panose="00000500000000000000" pitchFamily="2" charset="0"/>
                  </a:rPr>
                  <a:t>OPS. INTERNACIONALES</a:t>
                </a:r>
              </a:p>
            </c:rich>
          </c:tx>
          <c:layout>
            <c:manualLayout>
              <c:xMode val="edge"/>
              <c:yMode val="edge"/>
              <c:x val="0.94259375509095833"/>
              <c:y val="0.3248421802385079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84564383"/>
        <c:crosses val="max"/>
        <c:crossBetween val="between"/>
        <c:majorUnit val="50"/>
      </c:valAx>
      <c:catAx>
        <c:axId val="1084564383"/>
        <c:scaling>
          <c:orientation val="minMax"/>
        </c:scaling>
        <c:delete val="1"/>
        <c:axPos val="b"/>
        <c:numFmt formatCode="General" sourceLinked="1"/>
        <c:majorTickMark val="out"/>
        <c:minorTickMark val="none"/>
        <c:tickLblPos val="nextTo"/>
        <c:crossAx val="821150239"/>
        <c:crosses val="autoZero"/>
        <c:auto val="1"/>
        <c:lblAlgn val="ctr"/>
        <c:lblOffset val="100"/>
        <c:noMultiLvlLbl val="0"/>
      </c:catAx>
      <c:spPr>
        <a:noFill/>
        <a:ln>
          <a:noFill/>
        </a:ln>
        <a:effectLst/>
      </c:spPr>
    </c:plotArea>
    <c:legend>
      <c:legendPos val="r"/>
      <c:layout>
        <c:manualLayout>
          <c:xMode val="edge"/>
          <c:yMode val="edge"/>
          <c:x val="0.30854884660981213"/>
          <c:y val="0.88711838691175848"/>
          <c:w val="0.43980799046694818"/>
          <c:h val="6.1017380560870547E-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lumMod val="65000"/>
                    <a:lumOff val="35000"/>
                  </a:schemeClr>
                </a:solidFill>
                <a:latin typeface="Montserrat" panose="00000500000000000000" pitchFamily="2" charset="0"/>
                <a:ea typeface="+mn-ea"/>
                <a:cs typeface="+mn-cs"/>
              </a:defRPr>
            </a:pPr>
            <a:r>
              <a:rPr lang="es-MX" sz="1080" b="1">
                <a:latin typeface="Montserrat" panose="00000500000000000000" pitchFamily="2" charset="0"/>
              </a:rPr>
              <a:t>OPERACIONES</a:t>
            </a:r>
            <a:r>
              <a:rPr lang="es-MX" sz="1080" b="1" baseline="0">
                <a:latin typeface="Montserrat" panose="00000500000000000000" pitchFamily="2" charset="0"/>
              </a:rPr>
              <a:t> NACIONALES</a:t>
            </a:r>
            <a:endParaRPr lang="es-MX" sz="108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manualLayout>
          <c:layoutTarget val="inner"/>
          <c:xMode val="edge"/>
          <c:yMode val="edge"/>
          <c:x val="3.1706007738074311E-2"/>
          <c:y val="0.10306981665664498"/>
          <c:w val="0.90802260293694215"/>
          <c:h val="0.56286133769045599"/>
        </c:manualLayout>
      </c:layout>
      <c:barChart>
        <c:barDir val="col"/>
        <c:grouping val="clustered"/>
        <c:varyColors val="0"/>
        <c:ser>
          <c:idx val="0"/>
          <c:order val="0"/>
          <c:tx>
            <c:strRef>
              <c:f>Operaciones!$D$37</c:f>
              <c:strCache>
                <c:ptCount val="1"/>
                <c:pt idx="0">
                  <c:v>SALIDAS</c:v>
                </c:pt>
              </c:strCache>
            </c:strRef>
          </c:tx>
          <c:spPr>
            <a:solidFill>
              <a:srgbClr val="9D2449"/>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9D2449"/>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Operaciones!$C$38:$C$49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Operaciones!$D$38:$D$49</c:f>
              <c:numCache>
                <c:formatCode>#,##0</c:formatCode>
                <c:ptCount val="12"/>
                <c:pt idx="0">
                  <c:v>861</c:v>
                </c:pt>
                <c:pt idx="1">
                  <c:v>770</c:v>
                </c:pt>
                <c:pt idx="2">
                  <c:v>865</c:v>
                </c:pt>
                <c:pt idx="3">
                  <c:v>803</c:v>
                </c:pt>
                <c:pt idx="4">
                  <c:v>839</c:v>
                </c:pt>
                <c:pt idx="5">
                  <c:v>840</c:v>
                </c:pt>
                <c:pt idx="6">
                  <c:v>928</c:v>
                </c:pt>
                <c:pt idx="7">
                  <c:v>962</c:v>
                </c:pt>
                <c:pt idx="8">
                  <c:v>770</c:v>
                </c:pt>
                <c:pt idx="9">
                  <c:v>946</c:v>
                </c:pt>
                <c:pt idx="10">
                  <c:v>921</c:v>
                </c:pt>
                <c:pt idx="11">
                  <c:v>1114</c:v>
                </c:pt>
              </c:numCache>
            </c:numRef>
          </c:val>
          <c:extLst>
            <c:ext xmlns:c16="http://schemas.microsoft.com/office/drawing/2014/chart" uri="{C3380CC4-5D6E-409C-BE32-E72D297353CC}">
              <c16:uniqueId val="{00000000-C51C-4C8E-95E3-5FE3D9C6F28F}"/>
            </c:ext>
          </c:extLst>
        </c:ser>
        <c:ser>
          <c:idx val="1"/>
          <c:order val="1"/>
          <c:tx>
            <c:strRef>
              <c:f>Operaciones!$E$37</c:f>
              <c:strCache>
                <c:ptCount val="1"/>
                <c:pt idx="0">
                  <c:v>LLEGADAS</c:v>
                </c:pt>
              </c:strCache>
            </c:strRef>
          </c:tx>
          <c:spPr>
            <a:solidFill>
              <a:srgbClr val="D4C19C"/>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Operaciones!$C$38:$C$49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Operaciones!$E$38:$E$49</c:f>
              <c:numCache>
                <c:formatCode>#,##0</c:formatCode>
                <c:ptCount val="12"/>
                <c:pt idx="0">
                  <c:v>861</c:v>
                </c:pt>
                <c:pt idx="1">
                  <c:v>767</c:v>
                </c:pt>
                <c:pt idx="2">
                  <c:v>864</c:v>
                </c:pt>
                <c:pt idx="3">
                  <c:v>802</c:v>
                </c:pt>
                <c:pt idx="4">
                  <c:v>842</c:v>
                </c:pt>
                <c:pt idx="5">
                  <c:v>841</c:v>
                </c:pt>
                <c:pt idx="6">
                  <c:v>929</c:v>
                </c:pt>
                <c:pt idx="7">
                  <c:v>961</c:v>
                </c:pt>
                <c:pt idx="8">
                  <c:v>779</c:v>
                </c:pt>
                <c:pt idx="9">
                  <c:v>951</c:v>
                </c:pt>
                <c:pt idx="10">
                  <c:v>917</c:v>
                </c:pt>
                <c:pt idx="11">
                  <c:v>1127</c:v>
                </c:pt>
              </c:numCache>
            </c:numRef>
          </c:val>
          <c:extLst>
            <c:ext xmlns:c16="http://schemas.microsoft.com/office/drawing/2014/chart" uri="{C3380CC4-5D6E-409C-BE32-E72D297353CC}">
              <c16:uniqueId val="{00000001-C51C-4C8E-95E3-5FE3D9C6F28F}"/>
            </c:ext>
          </c:extLst>
        </c:ser>
        <c:dLbls>
          <c:showLegendKey val="0"/>
          <c:showVal val="0"/>
          <c:showCatName val="0"/>
          <c:showSerName val="0"/>
          <c:showPercent val="0"/>
          <c:showBubbleSize val="0"/>
        </c:dLbls>
        <c:gapWidth val="219"/>
        <c:overlap val="-27"/>
        <c:axId val="816676719"/>
        <c:axId val="912639135"/>
      </c:barChart>
      <c:catAx>
        <c:axId val="816676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912639135"/>
        <c:crosses val="autoZero"/>
        <c:auto val="1"/>
        <c:lblAlgn val="ctr"/>
        <c:lblOffset val="100"/>
        <c:noMultiLvlLbl val="0"/>
      </c:catAx>
      <c:valAx>
        <c:axId val="912639135"/>
        <c:scaling>
          <c:orientation val="minMax"/>
          <c:max val="1300"/>
          <c:min val="200"/>
        </c:scaling>
        <c:delete val="1"/>
        <c:axPos val="l"/>
        <c:numFmt formatCode="#,##0" sourceLinked="1"/>
        <c:majorTickMark val="out"/>
        <c:minorTickMark val="none"/>
        <c:tickLblPos val="nextTo"/>
        <c:crossAx val="816676719"/>
        <c:crosses val="autoZero"/>
        <c:crossBetween val="between"/>
      </c:valAx>
      <c:spPr>
        <a:noFill/>
        <a:ln>
          <a:noFill/>
        </a:ln>
        <a:effectLst/>
      </c:spPr>
    </c:plotArea>
    <c:legend>
      <c:legendPos val="r"/>
      <c:layout>
        <c:manualLayout>
          <c:xMode val="edge"/>
          <c:yMode val="edge"/>
          <c:x val="0.28718537550030127"/>
          <c:y val="0.86517863231468206"/>
          <c:w val="0.37212171401619637"/>
          <c:h val="0.1050482522865318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lumMod val="65000"/>
                    <a:lumOff val="35000"/>
                  </a:schemeClr>
                </a:solidFill>
                <a:latin typeface="Montserrat" panose="00000500000000000000" pitchFamily="2" charset="0"/>
                <a:ea typeface="+mn-ea"/>
                <a:cs typeface="+mn-cs"/>
              </a:defRPr>
            </a:pPr>
            <a:r>
              <a:rPr lang="es-MX" sz="1080" b="1">
                <a:latin typeface="Montserrat" panose="00000500000000000000" pitchFamily="2" charset="0"/>
              </a:rPr>
              <a:t>OPERACIONES</a:t>
            </a:r>
            <a:r>
              <a:rPr lang="es-MX" sz="1080" b="1" baseline="0">
                <a:latin typeface="Montserrat" panose="00000500000000000000" pitchFamily="2" charset="0"/>
              </a:rPr>
              <a:t> INTERNACIONALES</a:t>
            </a:r>
            <a:endParaRPr lang="es-MX" sz="108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barChart>
        <c:barDir val="col"/>
        <c:grouping val="clustered"/>
        <c:varyColors val="0"/>
        <c:ser>
          <c:idx val="0"/>
          <c:order val="0"/>
          <c:tx>
            <c:strRef>
              <c:f>Operaciones!$G$37</c:f>
              <c:strCache>
                <c:ptCount val="1"/>
                <c:pt idx="0">
                  <c:v>SALIDAS</c:v>
                </c:pt>
              </c:strCache>
            </c:strRef>
          </c:tx>
          <c:spPr>
            <a:solidFill>
              <a:srgbClr val="235B4E"/>
            </a:solidFill>
            <a:ln>
              <a:noFill/>
            </a:ln>
            <a:effectLst/>
          </c:spPr>
          <c:invertIfNegative val="0"/>
          <c:dLbls>
            <c:dLbl>
              <c:idx val="11"/>
              <c:layout>
                <c:manualLayout>
                  <c:x val="-1.0433379585244561E-2"/>
                  <c:y val="1.11993175764911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CC4-476F-BD2A-DC59126DB14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35B4E"/>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Operaciones!$C$38:$C$49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Operaciones!$G$38:$G$49</c:f>
              <c:numCache>
                <c:formatCode>#,##0</c:formatCode>
                <c:ptCount val="12"/>
                <c:pt idx="0">
                  <c:v>67</c:v>
                </c:pt>
                <c:pt idx="1">
                  <c:v>55</c:v>
                </c:pt>
                <c:pt idx="2">
                  <c:v>55</c:v>
                </c:pt>
                <c:pt idx="3">
                  <c:v>52</c:v>
                </c:pt>
                <c:pt idx="4">
                  <c:v>86</c:v>
                </c:pt>
                <c:pt idx="5">
                  <c:v>79</c:v>
                </c:pt>
                <c:pt idx="6">
                  <c:v>86</c:v>
                </c:pt>
                <c:pt idx="7">
                  <c:v>93</c:v>
                </c:pt>
                <c:pt idx="8">
                  <c:v>96</c:v>
                </c:pt>
                <c:pt idx="9">
                  <c:v>107</c:v>
                </c:pt>
                <c:pt idx="10">
                  <c:v>92</c:v>
                </c:pt>
                <c:pt idx="11">
                  <c:v>111</c:v>
                </c:pt>
              </c:numCache>
            </c:numRef>
          </c:val>
          <c:extLst>
            <c:ext xmlns:c16="http://schemas.microsoft.com/office/drawing/2014/chart" uri="{C3380CC4-5D6E-409C-BE32-E72D297353CC}">
              <c16:uniqueId val="{00000000-31FB-4A57-ABB4-2F5D8477B427}"/>
            </c:ext>
          </c:extLst>
        </c:ser>
        <c:ser>
          <c:idx val="1"/>
          <c:order val="1"/>
          <c:tx>
            <c:strRef>
              <c:f>Operaciones!$H$37</c:f>
              <c:strCache>
                <c:ptCount val="1"/>
                <c:pt idx="0">
                  <c:v>LLEGADAS</c:v>
                </c:pt>
              </c:strCache>
            </c:strRef>
          </c:tx>
          <c:spPr>
            <a:solidFill>
              <a:srgbClr val="D4C19C"/>
            </a:solidFill>
            <a:ln>
              <a:noFill/>
            </a:ln>
            <a:effectLst/>
          </c:spPr>
          <c:invertIfNegative val="0"/>
          <c:dLbls>
            <c:dLbl>
              <c:idx val="0"/>
              <c:layout>
                <c:manualLayout>
                  <c:x val="9.3340195430115479E-3"/>
                  <c:y val="3.7983739370534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1FB-4A57-ABB4-2F5D8477B427}"/>
                </c:ext>
              </c:extLst>
            </c:dLbl>
            <c:dLbl>
              <c:idx val="1"/>
              <c:layout>
                <c:manualLayout>
                  <c:x val="7.000514657258639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1FB-4A57-ABB4-2F5D8477B427}"/>
                </c:ext>
              </c:extLst>
            </c:dLbl>
            <c:dLbl>
              <c:idx val="2"/>
              <c:layout>
                <c:manualLayout>
                  <c:x val="7.0005146572586609E-3"/>
                  <c:y val="3.7983739370534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1FB-4A57-ABB4-2F5D8477B427}"/>
                </c:ext>
              </c:extLst>
            </c:dLbl>
            <c:dLbl>
              <c:idx val="3"/>
              <c:layout>
                <c:manualLayout>
                  <c:x val="9.3340195430115479E-3"/>
                  <c:y val="3.7983739370534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1FB-4A57-ABB4-2F5D8477B427}"/>
                </c:ext>
              </c:extLst>
            </c:dLbl>
            <c:dLbl>
              <c:idx val="4"/>
              <c:layout>
                <c:manualLayout>
                  <c:x val="7.0005146572586609E-3"/>
                  <c:y val="3.7983739370534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1FB-4A57-ABB4-2F5D8477B427}"/>
                </c:ext>
              </c:extLst>
            </c:dLbl>
            <c:dLbl>
              <c:idx val="5"/>
              <c:layout>
                <c:manualLayout>
                  <c:x val="1.1667524428764436E-2"/>
                  <c:y val="-3.481802553552132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1FB-4A57-ABB4-2F5D8477B427}"/>
                </c:ext>
              </c:extLst>
            </c:dLbl>
            <c:dLbl>
              <c:idx val="6"/>
              <c:layout>
                <c:manualLayout>
                  <c:x val="7.0005146572586609E-3"/>
                  <c:y val="3.7983739370534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1FB-4A57-ABB4-2F5D8477B427}"/>
                </c:ext>
              </c:extLst>
            </c:dLbl>
            <c:dLbl>
              <c:idx val="8"/>
              <c:layout>
                <c:manualLayout>
                  <c:x val="7.000514657258575E-3"/>
                  <c:y val="-3.481802553552132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1FB-4A57-ABB4-2F5D8477B427}"/>
                </c:ext>
              </c:extLst>
            </c:dLbl>
            <c:dLbl>
              <c:idx val="9"/>
              <c:layout>
                <c:manualLayout>
                  <c:x val="9.3340195430113761E-3"/>
                  <c:y val="-1.740901276776066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1FB-4A57-ABB4-2F5D8477B427}"/>
                </c:ext>
              </c:extLst>
            </c:dLbl>
            <c:dLbl>
              <c:idx val="10"/>
              <c:layout>
                <c:manualLayout>
                  <c:x val="7.00051465725866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1FB-4A57-ABB4-2F5D8477B427}"/>
                </c:ext>
              </c:extLst>
            </c:dLbl>
            <c:dLbl>
              <c:idx val="11"/>
              <c:layout>
                <c:manualLayout>
                  <c:x val="1.2520055502293289E-2"/>
                  <c:y val="1.11993175764911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CC4-476F-BD2A-DC59126DB14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Operaciones!$C$38:$C$49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Operaciones!$H$38:$H$49</c:f>
              <c:numCache>
                <c:formatCode>#,##0</c:formatCode>
                <c:ptCount val="12"/>
                <c:pt idx="0">
                  <c:v>67</c:v>
                </c:pt>
                <c:pt idx="1">
                  <c:v>58</c:v>
                </c:pt>
                <c:pt idx="2">
                  <c:v>56</c:v>
                </c:pt>
                <c:pt idx="3">
                  <c:v>53</c:v>
                </c:pt>
                <c:pt idx="4">
                  <c:v>84</c:v>
                </c:pt>
                <c:pt idx="5">
                  <c:v>79</c:v>
                </c:pt>
                <c:pt idx="6">
                  <c:v>86</c:v>
                </c:pt>
                <c:pt idx="7">
                  <c:v>92</c:v>
                </c:pt>
                <c:pt idx="8">
                  <c:v>86</c:v>
                </c:pt>
                <c:pt idx="9">
                  <c:v>102</c:v>
                </c:pt>
                <c:pt idx="10">
                  <c:v>97</c:v>
                </c:pt>
                <c:pt idx="11">
                  <c:v>112</c:v>
                </c:pt>
              </c:numCache>
            </c:numRef>
          </c:val>
          <c:extLst>
            <c:ext xmlns:c16="http://schemas.microsoft.com/office/drawing/2014/chart" uri="{C3380CC4-5D6E-409C-BE32-E72D297353CC}">
              <c16:uniqueId val="{00000001-31FB-4A57-ABB4-2F5D8477B427}"/>
            </c:ext>
          </c:extLst>
        </c:ser>
        <c:dLbls>
          <c:showLegendKey val="0"/>
          <c:showVal val="0"/>
          <c:showCatName val="0"/>
          <c:showSerName val="0"/>
          <c:showPercent val="0"/>
          <c:showBubbleSize val="0"/>
        </c:dLbls>
        <c:gapWidth val="219"/>
        <c:overlap val="-27"/>
        <c:axId val="911198159"/>
        <c:axId val="1076625615"/>
      </c:barChart>
      <c:catAx>
        <c:axId val="911198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76625615"/>
        <c:crosses val="autoZero"/>
        <c:auto val="1"/>
        <c:lblAlgn val="ctr"/>
        <c:lblOffset val="100"/>
        <c:noMultiLvlLbl val="0"/>
      </c:catAx>
      <c:valAx>
        <c:axId val="1076625615"/>
        <c:scaling>
          <c:orientation val="minMax"/>
          <c:max val="110"/>
          <c:min val="20"/>
        </c:scaling>
        <c:delete val="1"/>
        <c:axPos val="l"/>
        <c:numFmt formatCode="#,##0" sourceLinked="1"/>
        <c:majorTickMark val="none"/>
        <c:minorTickMark val="none"/>
        <c:tickLblPos val="nextTo"/>
        <c:crossAx val="9111981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sz="1100" b="1" i="0" u="none" strike="noStrike" baseline="0">
                <a:latin typeface="Montserrat" panose="00000500000000000000" pitchFamily="2" charset="0"/>
              </a:rPr>
              <a:t>OPERACIONES DE AVIACIÓN GENERAL (CIFRAS ACUMULADAS POR MES)</a:t>
            </a:r>
            <a:endParaRPr lang="es-MX" sz="1100" b="1">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Operaciones!$D$65</c:f>
              <c:strCache>
                <c:ptCount val="1"/>
                <c:pt idx="0">
                  <c:v>SALIDAS</c:v>
                </c:pt>
              </c:strCache>
            </c:strRef>
          </c:tx>
          <c:spPr>
            <a:solidFill>
              <a:srgbClr val="9D2449"/>
            </a:solidFill>
            <a:ln>
              <a:noFill/>
            </a:ln>
            <a:effectLst/>
          </c:spPr>
          <c:invertIfNegative val="0"/>
          <c:dLbls>
            <c:dLbl>
              <c:idx val="0"/>
              <c:layout>
                <c:manualLayout>
                  <c:x val="-1.1143131772797691E-2"/>
                  <c:y val="4.781759732763682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2C0-41E9-84C7-DC07978CE58C}"/>
                </c:ext>
              </c:extLst>
            </c:dLbl>
            <c:dLbl>
              <c:idx val="1"/>
              <c:layout>
                <c:manualLayout>
                  <c:x val="-8.3573488295982899E-3"/>
                  <c:y val="4.383229119596510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2C0-41E9-84C7-DC07978CE58C}"/>
                </c:ext>
              </c:extLst>
            </c:dLbl>
            <c:dLbl>
              <c:idx val="5"/>
              <c:layout>
                <c:manualLayout>
                  <c:x val="-8.3573488295983663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2C0-41E9-84C7-DC07978CE58C}"/>
                </c:ext>
              </c:extLst>
            </c:dLbl>
            <c:dLbl>
              <c:idx val="6"/>
              <c:layout>
                <c:manualLayout>
                  <c:x val="0"/>
                  <c:y val="9.563519465527277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2C0-41E9-84C7-DC07978CE58C}"/>
                </c:ext>
              </c:extLst>
            </c:dLbl>
            <c:dLbl>
              <c:idx val="7"/>
              <c:layout>
                <c:manualLayout>
                  <c:x val="-5.5715658863988429E-3"/>
                  <c:y val="1.91270389310545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2C0-41E9-84C7-DC07978CE58C}"/>
                </c:ext>
              </c:extLst>
            </c:dLbl>
            <c:dLbl>
              <c:idx val="9"/>
              <c:layout>
                <c:manualLayout>
                  <c:x val="-2.7857829431995234E-3"/>
                  <c:y val="1.434527919829089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2C0-41E9-84C7-DC07978CE58C}"/>
                </c:ext>
              </c:extLst>
            </c:dLbl>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9D2449"/>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Operaciones!$C$65:$C$77</c15:sqref>
                  </c15:fullRef>
                </c:ext>
              </c:extLst>
              <c:f>Operaciones!$C$66:$C$77</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extLst>
                <c:ext xmlns:c15="http://schemas.microsoft.com/office/drawing/2012/chart" uri="{02D57815-91ED-43cb-92C2-25804820EDAC}">
                  <c15:fullRef>
                    <c15:sqref>Operaciones!$D$65:$D$77</c15:sqref>
                  </c15:fullRef>
                </c:ext>
              </c:extLst>
              <c:f>Operaciones!$D$66:$D$77</c:f>
              <c:numCache>
                <c:formatCode>#,##0</c:formatCode>
                <c:ptCount val="12"/>
                <c:pt idx="0">
                  <c:v>60</c:v>
                </c:pt>
                <c:pt idx="1">
                  <c:v>64</c:v>
                </c:pt>
                <c:pt idx="2" formatCode="General">
                  <c:v>79</c:v>
                </c:pt>
                <c:pt idx="3" formatCode="General">
                  <c:v>85</c:v>
                </c:pt>
                <c:pt idx="4" formatCode="General">
                  <c:v>71</c:v>
                </c:pt>
                <c:pt idx="5" formatCode="General">
                  <c:v>113</c:v>
                </c:pt>
                <c:pt idx="6" formatCode="General">
                  <c:v>97</c:v>
                </c:pt>
                <c:pt idx="7" formatCode="General">
                  <c:v>85</c:v>
                </c:pt>
                <c:pt idx="8" formatCode="General">
                  <c:v>98</c:v>
                </c:pt>
                <c:pt idx="9" formatCode="General">
                  <c:v>135</c:v>
                </c:pt>
                <c:pt idx="10" formatCode="General">
                  <c:v>115</c:v>
                </c:pt>
                <c:pt idx="11">
                  <c:v>104</c:v>
                </c:pt>
              </c:numCache>
            </c:numRef>
          </c:val>
          <c:extLst>
            <c:ext xmlns:c16="http://schemas.microsoft.com/office/drawing/2014/chart" uri="{C3380CC4-5D6E-409C-BE32-E72D297353CC}">
              <c16:uniqueId val="{00000000-A2C0-41E9-84C7-DC07978CE58C}"/>
            </c:ext>
          </c:extLst>
        </c:ser>
        <c:ser>
          <c:idx val="1"/>
          <c:order val="1"/>
          <c:tx>
            <c:strRef>
              <c:f>Operaciones!$E$65</c:f>
              <c:strCache>
                <c:ptCount val="1"/>
                <c:pt idx="0">
                  <c:v>LLEGADAS</c:v>
                </c:pt>
              </c:strCache>
            </c:strRef>
          </c:tx>
          <c:spPr>
            <a:solidFill>
              <a:srgbClr val="D4C19C"/>
            </a:solidFill>
            <a:ln>
              <a:noFill/>
            </a:ln>
            <a:effectLst/>
          </c:spPr>
          <c:invertIfNegative val="0"/>
          <c:dLbls>
            <c:dLbl>
              <c:idx val="2"/>
              <c:layout>
                <c:manualLayout>
                  <c:x val="8.3573488295982639E-3"/>
                  <c:y val="-4.383229119596510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2C0-41E9-84C7-DC07978CE58C}"/>
                </c:ext>
              </c:extLst>
            </c:dLbl>
            <c:dLbl>
              <c:idx val="3"/>
              <c:layout>
                <c:manualLayout>
                  <c:x val="8.3573488295982639E-3"/>
                  <c:y val="4.78175973276359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C0-41E9-84C7-DC07978CE58C}"/>
                </c:ext>
              </c:extLst>
            </c:dLbl>
            <c:dLbl>
              <c:idx val="5"/>
              <c:layout>
                <c:manualLayout>
                  <c:x val="8.3573488295982639E-3"/>
                  <c:y val="2.390879866381814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C0-41E9-84C7-DC07978CE58C}"/>
                </c:ext>
              </c:extLst>
            </c:dLbl>
            <c:dLbl>
              <c:idx val="6"/>
              <c:layout>
                <c:manualLayout>
                  <c:x val="8.3573488295982639E-3"/>
                  <c:y val="1.434527919829091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C0-41E9-84C7-DC07978CE58C}"/>
                </c:ext>
              </c:extLst>
            </c:dLbl>
            <c:dLbl>
              <c:idx val="7"/>
              <c:layout>
                <c:manualLayout>
                  <c:x val="5.5715658863988429E-3"/>
                  <c:y val="9.563519465527277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2C0-41E9-84C7-DC07978CE58C}"/>
                </c:ext>
              </c:extLst>
            </c:dLbl>
            <c:dLbl>
              <c:idx val="8"/>
              <c:layout>
                <c:manualLayout>
                  <c:x val="8.3573488295982639E-3"/>
                  <c:y val="-4.383229119596510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2C0-41E9-84C7-DC07978CE58C}"/>
                </c:ext>
              </c:extLst>
            </c:dLbl>
            <c:dLbl>
              <c:idx val="9"/>
              <c:layout>
                <c:manualLayout>
                  <c:x val="1.3928914715997106E-2"/>
                  <c:y val="4.781759732763617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2C0-41E9-84C7-DC07978CE58C}"/>
                </c:ext>
              </c:extLst>
            </c:dLbl>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Operaciones!$C$65:$C$77</c15:sqref>
                  </c15:fullRef>
                </c:ext>
              </c:extLst>
              <c:f>Operaciones!$C$66:$C$77</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extLst>
                <c:ext xmlns:c15="http://schemas.microsoft.com/office/drawing/2012/chart" uri="{02D57815-91ED-43cb-92C2-25804820EDAC}">
                  <c15:fullRef>
                    <c15:sqref>Operaciones!$E$65:$E$77</c15:sqref>
                  </c15:fullRef>
                </c:ext>
              </c:extLst>
              <c:f>Operaciones!$E$66:$E$77</c:f>
              <c:numCache>
                <c:formatCode>#,##0</c:formatCode>
                <c:ptCount val="12"/>
                <c:pt idx="0">
                  <c:v>60</c:v>
                </c:pt>
                <c:pt idx="1">
                  <c:v>64</c:v>
                </c:pt>
                <c:pt idx="2" formatCode="General">
                  <c:v>79</c:v>
                </c:pt>
                <c:pt idx="3" formatCode="General">
                  <c:v>85</c:v>
                </c:pt>
                <c:pt idx="4" formatCode="General">
                  <c:v>71</c:v>
                </c:pt>
                <c:pt idx="5" formatCode="General">
                  <c:v>113</c:v>
                </c:pt>
                <c:pt idx="6" formatCode="General">
                  <c:v>97</c:v>
                </c:pt>
                <c:pt idx="7" formatCode="General">
                  <c:v>85</c:v>
                </c:pt>
                <c:pt idx="8" formatCode="General">
                  <c:v>98</c:v>
                </c:pt>
                <c:pt idx="9" formatCode="General">
                  <c:v>135</c:v>
                </c:pt>
                <c:pt idx="10" formatCode="General">
                  <c:v>115</c:v>
                </c:pt>
                <c:pt idx="11">
                  <c:v>104</c:v>
                </c:pt>
              </c:numCache>
            </c:numRef>
          </c:val>
          <c:extLst>
            <c:ext xmlns:c16="http://schemas.microsoft.com/office/drawing/2014/chart" uri="{C3380CC4-5D6E-409C-BE32-E72D297353CC}">
              <c16:uniqueId val="{00000001-A2C0-41E9-84C7-DC07978CE58C}"/>
            </c:ext>
          </c:extLst>
        </c:ser>
        <c:dLbls>
          <c:dLblPos val="outEnd"/>
          <c:showLegendKey val="0"/>
          <c:showVal val="1"/>
          <c:showCatName val="0"/>
          <c:showSerName val="0"/>
          <c:showPercent val="0"/>
          <c:showBubbleSize val="0"/>
        </c:dLbls>
        <c:gapWidth val="219"/>
        <c:axId val="691572543"/>
        <c:axId val="1076616687"/>
      </c:barChart>
      <c:catAx>
        <c:axId val="691572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076616687"/>
        <c:crosses val="autoZero"/>
        <c:auto val="1"/>
        <c:lblAlgn val="ctr"/>
        <c:lblOffset val="100"/>
        <c:noMultiLvlLbl val="0"/>
      </c:catAx>
      <c:valAx>
        <c:axId val="1076616687"/>
        <c:scaling>
          <c:orientation val="minMax"/>
          <c:max val="150"/>
          <c:min val="0"/>
        </c:scaling>
        <c:delete val="1"/>
        <c:axPos val="l"/>
        <c:numFmt formatCode="General" sourceLinked="1"/>
        <c:majorTickMark val="none"/>
        <c:minorTickMark val="none"/>
        <c:tickLblPos val="nextTo"/>
        <c:crossAx val="6915725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sz="1100" b="1" i="0" u="none" strike="noStrike" kern="1200" spc="0" baseline="0">
                <a:solidFill>
                  <a:sysClr val="windowText" lastClr="000000">
                    <a:lumMod val="65000"/>
                    <a:lumOff val="35000"/>
                  </a:sysClr>
                </a:solidFill>
                <a:latin typeface="Montserrat" panose="00000500000000000000" pitchFamily="2" charset="0"/>
              </a:rPr>
              <a:t>OPERACIONES DE AVIACIÓN GENERAL </a:t>
            </a:r>
          </a:p>
          <a:p>
            <a:pPr>
              <a:defRPr/>
            </a:pPr>
            <a:r>
              <a:rPr lang="es-MX" sz="1100" b="1" i="0" u="none" strike="noStrike" kern="1200" spc="0" baseline="0">
                <a:solidFill>
                  <a:sysClr val="windowText" lastClr="000000">
                    <a:lumMod val="65000"/>
                    <a:lumOff val="35000"/>
                  </a:sysClr>
                </a:solidFill>
                <a:latin typeface="Montserrat" panose="00000500000000000000" pitchFamily="2" charset="0"/>
              </a:rPr>
              <a:t>(CIFRAS ACUMULADAS POR MES)</a:t>
            </a:r>
          </a:p>
        </c:rich>
      </c:tx>
      <c:layout>
        <c:manualLayout>
          <c:xMode val="edge"/>
          <c:yMode val="edge"/>
          <c:x val="0.28064976698214622"/>
          <c:y val="3.372846337544012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manualLayout>
          <c:layoutTarget val="inner"/>
          <c:xMode val="edge"/>
          <c:yMode val="edge"/>
          <c:x val="5.0622305194972891E-2"/>
          <c:y val="0.21941183245694995"/>
          <c:w val="0.8423606293188407"/>
          <c:h val="0.50827713703169275"/>
        </c:manualLayout>
      </c:layout>
      <c:barChart>
        <c:barDir val="col"/>
        <c:grouping val="clustered"/>
        <c:varyColors val="0"/>
        <c:ser>
          <c:idx val="0"/>
          <c:order val="0"/>
          <c:tx>
            <c:v>SALIDAS</c:v>
          </c:tx>
          <c:spPr>
            <a:solidFill>
              <a:srgbClr val="9D244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D2449"/>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Operaciones!$C$91:$C$103</c15:sqref>
                  </c15:fullRef>
                </c:ext>
              </c:extLst>
              <c:f>Operaciones!$C$93:$C$103</c:f>
              <c:strCache>
                <c:ptCount val="11"/>
                <c:pt idx="0">
                  <c:v>FEBRERO</c:v>
                </c:pt>
                <c:pt idx="1">
                  <c:v>MARZO</c:v>
                </c:pt>
                <c:pt idx="2">
                  <c:v>ABRIL</c:v>
                </c:pt>
                <c:pt idx="3">
                  <c:v>MAYO</c:v>
                </c:pt>
                <c:pt idx="4">
                  <c:v>JUNIO</c:v>
                </c:pt>
                <c:pt idx="5">
                  <c:v>JULIO</c:v>
                </c:pt>
                <c:pt idx="6">
                  <c:v>AGOSTO</c:v>
                </c:pt>
                <c:pt idx="7">
                  <c:v>SEPTIEMBRE</c:v>
                </c:pt>
                <c:pt idx="8">
                  <c:v>OCTUBRE</c:v>
                </c:pt>
                <c:pt idx="9">
                  <c:v>NOVIEMBRE</c:v>
                </c:pt>
                <c:pt idx="10">
                  <c:v>DICIEMBRE</c:v>
                </c:pt>
              </c:strCache>
            </c:strRef>
          </c:cat>
          <c:val>
            <c:numRef>
              <c:extLst>
                <c:ext xmlns:c15="http://schemas.microsoft.com/office/drawing/2012/chart" uri="{02D57815-91ED-43cb-92C2-25804820EDAC}">
                  <c15:fullRef>
                    <c15:sqref>Operaciones!$D$91:$D$103</c15:sqref>
                  </c15:fullRef>
                </c:ext>
              </c:extLst>
              <c:f>Operaciones!$D$93:$D$103</c:f>
              <c:numCache>
                <c:formatCode>#,##0</c:formatCode>
                <c:ptCount val="11"/>
                <c:pt idx="0">
                  <c:v>2</c:v>
                </c:pt>
                <c:pt idx="1" formatCode="General">
                  <c:v>42</c:v>
                </c:pt>
                <c:pt idx="2" formatCode="General">
                  <c:v>43</c:v>
                </c:pt>
                <c:pt idx="3" formatCode="General">
                  <c:v>43</c:v>
                </c:pt>
                <c:pt idx="4" formatCode="General">
                  <c:v>50</c:v>
                </c:pt>
                <c:pt idx="5" formatCode="General">
                  <c:v>147</c:v>
                </c:pt>
                <c:pt idx="6" formatCode="General">
                  <c:v>330</c:v>
                </c:pt>
                <c:pt idx="7" formatCode="General">
                  <c:v>496</c:v>
                </c:pt>
                <c:pt idx="8" formatCode="General">
                  <c:v>553</c:v>
                </c:pt>
                <c:pt idx="9" formatCode="General">
                  <c:v>523</c:v>
                </c:pt>
                <c:pt idx="10">
                  <c:v>554</c:v>
                </c:pt>
              </c:numCache>
            </c:numRef>
          </c:val>
          <c:extLst>
            <c:ext xmlns:c16="http://schemas.microsoft.com/office/drawing/2014/chart" uri="{C3380CC4-5D6E-409C-BE32-E72D297353CC}">
              <c16:uniqueId val="{00000000-9DEC-42C8-8831-55A38753F12A}"/>
            </c:ext>
          </c:extLst>
        </c:ser>
        <c:ser>
          <c:idx val="1"/>
          <c:order val="1"/>
          <c:tx>
            <c:v>LLEGADAS</c:v>
          </c:tx>
          <c:spPr>
            <a:solidFill>
              <a:srgbClr val="D4C19C"/>
            </a:solidFill>
            <a:ln>
              <a:noFill/>
            </a:ln>
            <a:effectLst/>
          </c:spPr>
          <c:invertIfNegative val="0"/>
          <c:dLbls>
            <c:dLbl>
              <c:idx val="5"/>
              <c:layout>
                <c:manualLayout>
                  <c:x val="1.7380760456169691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DEC-42C8-8831-55A38753F12A}"/>
                </c:ext>
              </c:extLst>
            </c:dLbl>
            <c:dLbl>
              <c:idx val="6"/>
              <c:layout>
                <c:manualLayout>
                  <c:x val="2.1725950570212114E-2"/>
                  <c:y val="4.287695596570383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EC-42C8-8831-55A38753F12A}"/>
                </c:ext>
              </c:extLst>
            </c:dLbl>
            <c:dLbl>
              <c:idx val="7"/>
              <c:layout>
                <c:manualLayout>
                  <c:x val="2.1725950570212035E-2"/>
                  <c:y val="4.287695596570383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EC-42C8-8831-55A38753F12A}"/>
                </c:ext>
              </c:extLst>
            </c:dLbl>
            <c:dLbl>
              <c:idx val="8"/>
              <c:layout>
                <c:manualLayout>
                  <c:x val="1.350010698341248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DEC-42C8-8831-55A38753F12A}"/>
                </c:ext>
              </c:extLst>
            </c:dLbl>
            <c:dLbl>
              <c:idx val="9"/>
              <c:layout>
                <c:manualLayout>
                  <c:x val="1.5428693695328411E-2"/>
                  <c:y val="4.473880464254928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DEC-42C8-8831-55A38753F12A}"/>
                </c:ext>
              </c:extLst>
            </c:dLbl>
            <c:dLbl>
              <c:idx val="10"/>
              <c:layout>
                <c:manualLayout>
                  <c:x val="7.714346847664276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DEC-42C8-8831-55A38753F12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BB9D61"/>
                    </a:solidFill>
                    <a:latin typeface="Montserrat" panose="00000500000000000000" pitchFamily="2" charset="0"/>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Operaciones!$C$91:$C$103</c15:sqref>
                  </c15:fullRef>
                </c:ext>
              </c:extLst>
              <c:f>Operaciones!$C$93:$C$103</c:f>
              <c:strCache>
                <c:ptCount val="11"/>
                <c:pt idx="0">
                  <c:v>FEBRERO</c:v>
                </c:pt>
                <c:pt idx="1">
                  <c:v>MARZO</c:v>
                </c:pt>
                <c:pt idx="2">
                  <c:v>ABRIL</c:v>
                </c:pt>
                <c:pt idx="3">
                  <c:v>MAYO</c:v>
                </c:pt>
                <c:pt idx="4">
                  <c:v>JUNIO</c:v>
                </c:pt>
                <c:pt idx="5">
                  <c:v>JULIO</c:v>
                </c:pt>
                <c:pt idx="6">
                  <c:v>AGOSTO</c:v>
                </c:pt>
                <c:pt idx="7">
                  <c:v>SEPTIEMBRE</c:v>
                </c:pt>
                <c:pt idx="8">
                  <c:v>OCTUBRE</c:v>
                </c:pt>
                <c:pt idx="9">
                  <c:v>NOVIEMBRE</c:v>
                </c:pt>
                <c:pt idx="10">
                  <c:v>DICIEMBRE</c:v>
                </c:pt>
              </c:strCache>
            </c:strRef>
          </c:cat>
          <c:val>
            <c:numRef>
              <c:extLst>
                <c:ext xmlns:c15="http://schemas.microsoft.com/office/drawing/2012/chart" uri="{02D57815-91ED-43cb-92C2-25804820EDAC}">
                  <c15:fullRef>
                    <c15:sqref>Operaciones!$E$91:$E$103</c15:sqref>
                  </c15:fullRef>
                </c:ext>
              </c:extLst>
              <c:f>Operaciones!$E$93:$E$103</c:f>
              <c:numCache>
                <c:formatCode>#,##0</c:formatCode>
                <c:ptCount val="11"/>
                <c:pt idx="0">
                  <c:v>3</c:v>
                </c:pt>
                <c:pt idx="1" formatCode="General">
                  <c:v>41</c:v>
                </c:pt>
                <c:pt idx="2" formatCode="General">
                  <c:v>43</c:v>
                </c:pt>
                <c:pt idx="3" formatCode="General">
                  <c:v>43</c:v>
                </c:pt>
                <c:pt idx="4" formatCode="General">
                  <c:v>51</c:v>
                </c:pt>
                <c:pt idx="5" formatCode="General">
                  <c:v>149</c:v>
                </c:pt>
                <c:pt idx="6" formatCode="General">
                  <c:v>331</c:v>
                </c:pt>
                <c:pt idx="7" formatCode="General">
                  <c:v>499</c:v>
                </c:pt>
                <c:pt idx="8" formatCode="General">
                  <c:v>563</c:v>
                </c:pt>
                <c:pt idx="9" formatCode="General">
                  <c:v>526</c:v>
                </c:pt>
                <c:pt idx="10">
                  <c:v>546</c:v>
                </c:pt>
              </c:numCache>
            </c:numRef>
          </c:val>
          <c:extLst>
            <c:ext xmlns:c16="http://schemas.microsoft.com/office/drawing/2014/chart" uri="{C3380CC4-5D6E-409C-BE32-E72D297353CC}">
              <c16:uniqueId val="{00000001-9DEC-42C8-8831-55A38753F12A}"/>
            </c:ext>
          </c:extLst>
        </c:ser>
        <c:dLbls>
          <c:showLegendKey val="0"/>
          <c:showVal val="0"/>
          <c:showCatName val="0"/>
          <c:showSerName val="0"/>
          <c:showPercent val="0"/>
          <c:showBubbleSize val="0"/>
        </c:dLbls>
        <c:gapWidth val="219"/>
        <c:overlap val="-27"/>
        <c:axId val="783409119"/>
        <c:axId val="1806584399"/>
      </c:barChart>
      <c:catAx>
        <c:axId val="783409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crossAx val="1806584399"/>
        <c:crosses val="autoZero"/>
        <c:auto val="1"/>
        <c:lblAlgn val="ctr"/>
        <c:lblOffset val="100"/>
        <c:noMultiLvlLbl val="0"/>
      </c:catAx>
      <c:valAx>
        <c:axId val="1806584399"/>
        <c:scaling>
          <c:orientation val="minMax"/>
          <c:max val="600"/>
          <c:min val="-15"/>
        </c:scaling>
        <c:delete val="1"/>
        <c:axPos val="l"/>
        <c:numFmt formatCode="General" sourceLinked="1"/>
        <c:majorTickMark val="none"/>
        <c:minorTickMark val="none"/>
        <c:tickLblPos val="nextTo"/>
        <c:crossAx val="783409119"/>
        <c:crosses val="autoZero"/>
        <c:crossBetween val="between"/>
        <c:min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ontserrat" panose="00000500000000000000" pitchFamily="2" charset="0"/>
              <a:ea typeface="+mn-ea"/>
              <a:cs typeface="+mn-cs"/>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r>
              <a:rPr lang="es-ES" sz="1050" b="1">
                <a:latin typeface="Montserrat" panose="00000500000000000000" pitchFamily="2" charset="0"/>
              </a:rPr>
              <a:t>OPERACIONES DE AVIACIÓN de carga, POR LLEGADAS Y SALIDAS, DEL 1/o. ENE. - 31 DIC. 2023</a:t>
            </a:r>
            <a:br>
              <a:rPr lang="es-ES" sz="1050" b="1">
                <a:latin typeface="Montserrat" panose="00000500000000000000" pitchFamily="2" charset="0"/>
              </a:rPr>
            </a:br>
            <a:r>
              <a:rPr lang="es-ES" sz="1050" b="0">
                <a:latin typeface="Montserrat" panose="00000500000000000000" pitchFamily="2" charset="0"/>
              </a:rPr>
              <a:t>(DISTRIBUCIÓN %)</a:t>
            </a:r>
            <a:endParaRPr lang="es-MX" sz="1050" b="0">
              <a:latin typeface="Montserrat" panose="00000500000000000000" pitchFamily="2" charset="0"/>
            </a:endParaRP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ontserrat" panose="00000500000000000000" pitchFamily="2" charset="0"/>
              <a:ea typeface="+mn-ea"/>
              <a:cs typeface="+mn-cs"/>
            </a:defRPr>
          </a:pPr>
          <a:endParaRPr lang="es-MX"/>
        </a:p>
      </c:txPr>
    </c:title>
    <c:autoTitleDeleted val="0"/>
    <c:plotArea>
      <c:layout/>
      <c:doughnutChart>
        <c:varyColors val="1"/>
        <c:ser>
          <c:idx val="0"/>
          <c:order val="0"/>
          <c:dPt>
            <c:idx val="0"/>
            <c:bubble3D val="0"/>
            <c:spPr>
              <a:solidFill>
                <a:srgbClr val="9D2449"/>
              </a:solidFill>
              <a:ln w="19050">
                <a:solidFill>
                  <a:schemeClr val="lt1"/>
                </a:solidFill>
              </a:ln>
              <a:effectLst/>
            </c:spPr>
            <c:extLst>
              <c:ext xmlns:c16="http://schemas.microsoft.com/office/drawing/2014/chart" uri="{C3380CC4-5D6E-409C-BE32-E72D297353CC}">
                <c16:uniqueId val="{00000001-35C5-451E-9103-1A0C8C4510B2}"/>
              </c:ext>
            </c:extLst>
          </c:dPt>
          <c:dPt>
            <c:idx val="1"/>
            <c:bubble3D val="0"/>
            <c:spPr>
              <a:solidFill>
                <a:srgbClr val="D4C19C"/>
              </a:solidFill>
              <a:ln w="19050">
                <a:solidFill>
                  <a:schemeClr val="lt1"/>
                </a:solidFill>
              </a:ln>
              <a:effectLst/>
            </c:spPr>
            <c:extLst>
              <c:ext xmlns:c16="http://schemas.microsoft.com/office/drawing/2014/chart" uri="{C3380CC4-5D6E-409C-BE32-E72D297353CC}">
                <c16:uniqueId val="{00000002-35C5-451E-9103-1A0C8C4510B2}"/>
              </c:ext>
            </c:extLst>
          </c:dPt>
          <c:dLbls>
            <c:dLbl>
              <c:idx val="0"/>
              <c:layout>
                <c:manualLayout>
                  <c:x val="0.14754157292337045"/>
                  <c:y val="0.11908166470541352"/>
                </c:manualLayout>
              </c:layout>
              <c:tx>
                <c:rich>
                  <a:bodyPr/>
                  <a:lstStyle/>
                  <a:p>
                    <a:fld id="{5A7B5DAA-737C-438B-8314-1D184093D80C}" type="CATEGORYNAME">
                      <a:rPr lang="en-US"/>
                      <a:pPr/>
                      <a:t>[NOMBRE DE CATEGORÍA]</a:t>
                    </a:fld>
                    <a:r>
                      <a:rPr lang="en-US" baseline="0"/>
                      <a:t>
</a:t>
                    </a:r>
                    <a:fld id="{E7111DB0-1513-483F-A610-01927A26C361}" type="PERCENTAGE">
                      <a:rPr lang="en-US"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C5-451E-9103-1A0C8C4510B2}"/>
                </c:ext>
              </c:extLst>
            </c:dLbl>
            <c:dLbl>
              <c:idx val="1"/>
              <c:layout>
                <c:manualLayout>
                  <c:x val="-0.10300072072008883"/>
                  <c:y val="-0.23358326538369581"/>
                </c:manualLayout>
              </c:layout>
              <c:tx>
                <c:rich>
                  <a:bodyPr/>
                  <a:lstStyle/>
                  <a:p>
                    <a:fld id="{3D6B28CA-0FBE-42D0-8FDC-DB0E71A8713F}" type="CATEGORYNAME">
                      <a:rPr lang="en-US"/>
                      <a:pPr/>
                      <a:t>[NOMBRE DE CATEGORÍA]</a:t>
                    </a:fld>
                    <a:r>
                      <a:rPr lang="en-US" baseline="0"/>
                      <a:t>
</a:t>
                    </a:r>
                    <a:fld id="{BCF291AB-B621-488E-8571-6323278B936A}" type="PERCENTAGE">
                      <a:rPr lang="en-US" b="1" baseline="0"/>
                      <a:pPr/>
                      <a:t>[PORCENTAJE]</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C5-451E-9103-1A0C8C4510B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ontserrat" panose="00000500000000000000" pitchFamily="2" charset="0"/>
                    <a:ea typeface="+mn-ea"/>
                    <a:cs typeface="+mn-cs"/>
                  </a:defRPr>
                </a:pPr>
                <a:endParaRPr lang="es-MX"/>
              </a:p>
            </c:txPr>
            <c:showLegendKey val="0"/>
            <c:showVal val="0"/>
            <c:showCatName val="1"/>
            <c:showSerName val="0"/>
            <c:showPercent val="1"/>
            <c:showBubbleSize val="0"/>
            <c:showLeaderLines val="0"/>
            <c:extLst>
              <c:ext xmlns:c15="http://schemas.microsoft.com/office/drawing/2012/chart" uri="{CE6537A1-D6FC-4f65-9D91-7224C49458BB}"/>
            </c:extLst>
          </c:dLbls>
          <c:cat>
            <c:strRef>
              <c:f>(Operaciones!$D$91,Operaciones!$E$91)</c:f>
              <c:strCache>
                <c:ptCount val="2"/>
                <c:pt idx="0">
                  <c:v>SALIDAS</c:v>
                </c:pt>
                <c:pt idx="1">
                  <c:v>LLEGADAS</c:v>
                </c:pt>
              </c:strCache>
            </c:strRef>
          </c:cat>
          <c:val>
            <c:numRef>
              <c:f>(Operaciones!$D$104,Operaciones!$E$104)</c:f>
              <c:numCache>
                <c:formatCode>#,##0</c:formatCode>
                <c:ptCount val="2"/>
                <c:pt idx="0">
                  <c:v>2783</c:v>
                </c:pt>
                <c:pt idx="1">
                  <c:v>2795</c:v>
                </c:pt>
              </c:numCache>
            </c:numRef>
          </c:val>
          <c:extLst>
            <c:ext xmlns:c16="http://schemas.microsoft.com/office/drawing/2014/chart" uri="{C3380CC4-5D6E-409C-BE32-E72D297353CC}">
              <c16:uniqueId val="{00000000-35C5-451E-9103-1A0C8C4510B2}"/>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entityId">
        <cx:lvl ptCount="13">
          <cx:pt idx="0">27144</cx:pt>
          <cx:pt idx="1">15353</cx:pt>
          <cx:pt idx="2">2628</cx:pt>
          <cx:pt idx="3">23942</cx:pt>
          <cx:pt idx="4">24073</cx:pt>
          <cx:pt idx="5">37336</cx:pt>
          <cx:pt idx="6">2629</cx:pt>
          <cx:pt idx="7">13062</cx:pt>
          <cx:pt idx="8">34963</cx:pt>
          <cx:pt idx="9">6946</cx:pt>
          <cx:pt idx="10">30942</cx:pt>
          <cx:pt idx="11">32446</cx:pt>
          <cx:pt idx="12"/>
        </cx:lvl>
      </cx:strDim>
      <cx:strDim type="cat">
        <cx:f>_xlchart.v6.1</cx:f>
        <cx:nf>_xlchart.v6.0</cx:nf>
      </cx:strDim>
      <cx:numDim type="colorVal">
        <cx:f>_xlchart.v6.3</cx:f>
        <cx:nf>_xlchart.v6.2</cx:nf>
      </cx:numDim>
    </cx:data>
  </cx:chartData>
  <cx:chart>
    <cx:plotArea>
      <cx:plotAreaRegion>
        <cx:series layoutId="regionMap" uniqueId="{B1388143-0646-4C91-B209-46678C28EBA8}">
          <cx:tx>
            <cx:txData>
              <cx:f>_xlchart.v6.2</cx:f>
              <cx:v>NO. DE PASAJEROS</cx:v>
            </cx:txData>
          </cx:tx>
          <cx:dataId val="0"/>
          <cx:layoutPr>
            <cx:regionLabelLayout val="none"/>
            <cx:geography cultureLanguage="es-ES" cultureRegion="MX" attribution="Con tecnología de Bing">
              <cx:geoCache provider="{E9337A44-BEBE-4D9F-B70C-5C5E7DAFC167}">
                <cx:binary>hHrZlt02suWveOm5aWMGWOu6HzieMedMKfXCJaVkEiRIcADB4Y/6O/rHOlLlVeVyVbtemIeHeTgE
InbsvYP/87b+7c18/zL+tLamm/72tv76oXKu/9svv0xv1ff2y/Rzq99GO9nf3M9vtv3F/vabfvv+
y7fxy6K78heCMPvlrfoyuu/rh//9P3C28rtNvrgvaee02+7n7+P28H2ajZv+8uj/5+BP33+c5mnr
v//64c3OnXs/Xalt9+H3Q8dvv37AQnz46Zc/nuL3gzdfWvjd9f/+n1W/2X/7xfcvk/v1Q6DEz5Jg
KoRShBJGcPjhp+X7j0MYq5+p5EwhwbHinMkPP3V2dNWvHyj5WWIhuZJEISIpYx9+muz8fgiznzml
TIQEIUwZkfIfkbmzZitt949Y/L7/Uze3d1Z3bvr1A0cffur//m/vz8aRpIRSgZAQmBGCFFyof/vy
ANGH/8b/a6Qe666rhqtte5qWC0s8Mu6hnVf30Ew0oqO8qyRbr0zq7e8b8Y9PlO5DzF0ZxMvu8625
qf2u36pAbDER4Xy7G4pOIS2HDDlkXhZWPJfGpo1TcxhNRJMrx7I6O6JttLSje1S8W+5axpO1l2HU
Go9S+n61oh/Hw24GH+9zc2OaiX2vzXr03dZ/lno6iW44I1mNbcI3WeWzXKqoDPfpVnjUZ3bVXazf
d6t5ffjDYv+HAGKE/xxBWDjKpBSMq5AKCtnyxwjqRZuqcb2/aKH3OdmMHW67YKySuVrVwZGpvQ5F
P0ULlUNEkWvviqbZb9pWq8iX9Zyso66akxAlnzL1jRTV1wpV3V2xkfYuZK0/NUzlTVnhSy/0loRo
HWL9vqvZbKNe1t15Y16eG41MPBcD/YgGHcRO7pEbrfkU6Ntlk/1rRzp9HHY1pm079GnNW5wTx1Uk
G4LvvQ+Wg3FcR7aqhrMb6v4y2a2K9skdZsKDy97q7W6r6HqHQt0lxUr2lARLXG/WRwFtmvvSbWuu
GutPFe27K4Xfp3oJz+VM0DVg65p087g8/Pike7o8dFvu20LFbhDkxRnWRISU4dtSVqkMjSwjqtt0
JPtyKgIl497U/FaiNtvrYD9302az0u/nupHt04/NMuPjSOvw1rK5iZyXU64h+Odpr10y93r77Mvy
WA/PQdGr70zNsR1XraOqGKOZLPi33Ux3agvcF+OWKRr8hl+81jxexbokf505/156ikrCFeISif+Q
OARR7vBi8IXuPUHx2BYumgdaPXrh6lu3m6xwc71EBQn1ObAF+krXYIpN2c6nUKw8mlvvnzAt8Z2v
Sf5jj4V4SFjt16SsOjFFyCvxbDx5xUjWW4TMtkbM+HaMbKuHs08HXYvvvu9tFIyYPLn9Fmmv43Hp
6TMVoz/SIsSxZ54814Pyx2XgOF5cuhAb+UqfMB5CFfVCyrPm/dsiKZbxHsApWiVtIli3xcW2o0uh
WnzB8uWvgyj/XH1hyDknBCvKBSZY/Am/GmoY6Snvf68+XAj+0OGlTIaiYNfdoP5KqtYmzjJyrWqn
19zRYs8WLdHDHKxhrDVuc1m0+OHHd/LrOmn34AxgWL13t2goYYWIvMoRj/ecLPYONxRKdVPVl9A3
7ZF4QZ4bXsmY1XZIuq72gGaOP40MfdJ0MwACoU4rFoR3C4uVluN98b4ZO73H2O1wsk5tYWR07HTT
vu17A4iK6wdPNTpbYllqFl/foUZNkR/Eereu+3gkWzMmVJb9x7k2PKk2TQ5NJ+KFUvQydns0c62/
Bqybk52X7YVIdmhQ6a8msNsxqN338h1nwnec+fHJKv/dknI72qW//vU6sT+tE0YkVEhB5woxFrD9
E0piu2EWrASfCzwO523cXtni2t+krCMVTM23eqm2SKmWPwZOrBEpnYwaFvYZrH7/0eDexHWht7Op
lf3oxuBIhph47m+XqRSP+77gxE1WZpzZW71hhOLBVedWBt2NU+yRY2qPXERM0eJ1KK2KCj1sN1T0
66kqWRv3+CAUL24EXvbbH5tK2foSInyQXsJXzSwO/yUm6l87B0ZUYc6VUhL68PuHf+0cna6K1cC1
ztp862aqr6JEPjYT25NBWRGPjpfZQiv+uFiv09XjMVsYD1Jsd5sDetBnbquP1Ti1d1CBWxSaub+a
ndCPQqZN3X1zoVoPwWTsVVterpHqvb2qeWHHnYj92QjeZ6Hn0wnbdrizkHNxKxrxtoWvshzMVy6C
OgkmXebBiGykUbhcjYWioZ3dvrYzidahbD/3vSDpOC7+RLkN74PA9dEy8fUrafdnGsj/gpyM/Hvg
JKSQQBJxQRR5JzV/IC3dbgPR1Zs7Y2bN7VoQAMNpNV1SGoe/bmZQ0USDILHDWj2ODfMxQH8bYRpM
DxuhRSyZLfNhHd1DKNnHJWy6hNJxuNka3SeLXMLnVjMVqW1a4p2LBYCE2gMbGhaptemjRtH9qR22
KquCpryM0DJTPvM6Mytq0qF0Ng47t17CFkGfHOtL874oflZR5Ur/LDa3RSWbaLqzrUxmIoqvf51b
hP5biELOQgWlBpSE8T/jYtuxzk/dMpyF6pqsd2p5UFJcrK2Dj2Qx9uicIQlZxBINa9smoYXW0uxz
8aZPlKHm27jOfVyMSN+JsuoB58s164V5FmTK1UhLE42ssacN2Mge27JG2V8/AfsPTwC9EQOsh4Th
UAFx/uMi0603QET69qwQ8L7WyRStfnhwLSHPxR6mAauHB8PdSbDQ3ZhQPTX7sn1WZVgmZqZbMgpI
57Fe9/sBLSbCxu9fWClthN3Y3YedMRepZJ/sQxPjuYvClg43RJexJk13988NUBYVt7iXaYV5C+if
0BEFN38nlHJ6xlNYHMOtGpKtqVzeyILeVNIEGW/bPeJDz25KNz//dXj4n8IDi0s5AehgnAGXZu8K
4Y/h4V24jcKPa86k44kOzHrfkNrH3TBVn6lgV4gq+w3oVIJmMr0JRdYo5GX/xJeKp6offFINi0ta
38Gult2THwGCJW+nt9npZF4Hk1Rz2V8Fh9MWdibX0SB5a4MdRXhx05dpqMposkP9MLGen8nMl5jK
yUV9w9wXa0kmeFl8H2x3t+q6jkNcTvsdV77LVKlRNCAFrCIMyPmfu4Hb6Hl1xf73o1xOKLK7wihu
7WIOP1aleV8fr6soHMgY/XVc6Xta/UEQYQ7aCoiECgnA8rvM+te4DkUpVMnIeuqWBR/WYJ3u6Uar
3BCzRl6E8QRgnOBd8JjzYLlOM+2TqpzGo0LBFjk3ypex0WM829o9BV3RJTbgKtmXqb1teH2wpqbf
CBGPtRm2L8HSAeltK/Sp00ZGOjQu7zhdUlwAfo01+7TLecvgSu1x7W17j0Odz0RecFjS564FMvC+
RyoEVaFE81/CQfifwwGZJRWkCgAthIa9H/8D1AaCGRpu03ASAa7XHChLebOxpF0C/tBXSzSprcKR
qJoms2pREZajvdn38TcisYoWZGhs9DrmkFLuwXQzSMupgc4dxFKp/qO1VHxr943Efq7e6q1XKpqD
7dkb1v0XQMEgp/91ZRkTEiSzICEQRSL+1DUCtMEq0a4/FfOC73v9ZUF0f1278ZZOs87HdeSPpV6D
M+tcFTWD41FTtmXcr0s3x7si/VFAG4imVl7FVnCZzB0oiL/OP4wJeudCf0xB8AowxiHmBKAL4R8P
8oeYT7pfCxv0PueFicxKk5qHz4uIQKvckQ0fKned7aPSfTZofBglTsa9iws9RqwxN56IU7WtpwHr
zCGblK6/1rI8UGWienePI+3T7r0/kzP89OIIvqnW+UaPRdRP82db0efbCk9fGjbckrI4VsRd60Vd
Wwydyl3IuEdiiMTr0s+pbcSNIU1UDGVWd+qTYxgorM73tsydL/KqiIgrLt2Ar3i45dCmx4CeGrdk
vQwy7WxK/HKq5DNt2nhjgMXYP+1kgMxvIdhQGluvD6Bwo13syUjlrfFd3lCaNmOZLM33sH6t1Wu7
PVOdyCKa6dkUR94fyjUd1nh9lE1cv21N1IoEtTfFtAF/vjV3Fh62qoHPPI38t0UtUQUCqCryErp3
Nd2Pwe3KXoIwx2E+hl9R8FiMdTSrM/Wn2rXJVB2AnjU8MewwibjuE8lztdioWH0kyzCjyiVTrO12
qFdYrArE6kqydQ8++qE5IlYnqEHHnsEVpnNFlkO7o3uBhrzXJuWWPhTCPnlOr3hr856ZKGTHspEH
vc3pUmsfAZU4aF/nSE73k9lPZJ9A/7Oj1fKJATL6vYj2vgHFvERmmrLen6fKxVx+LoPgriJdJttP
fUGvBu95WM/3ZcuSvmbpJKFVzkY9ojXq/XrglBzGhsYcsRaYOrmZNc10o6Nin4A0bxG3n0Lbx+vR
sDUq8WegDdGOqiggd+seRrhso768m8aXhnRRFU6RY2UkKziZXj6VW5Oq/dbU1YHNxaW6K8rypdzp
paw0i5Zm+c3M4CCF4qsu/bFULArKMDXKxSRd5yKImJVwtT0RYwFkaz5vG6RLeS5epvKjak1E+Wll
z7y/XX0M9Iw8szKm7EsbVImmZRxs3+bNQnbILCxt1NQ8bbSJLf40dxq8pkdPhzg0KtqClIJvwp7c
+Nqs0LQOffl5EnfePXmaqJelNNnkoOPf66DKNn1yDgyWtApPQTjGrroh5FwOz2wHxVa0yRK6nMjz
YFhch8e9yGZ9khBMA/KxeBWvtjwxemfwK/SLsY3sZ9/Ek82XKXPdEBkcxnwagY/aKmJ8e7+XonWJ
k1WsA32kpgOsKBNd7UnfhHDyNvF8jEbUp2icIuGmu0CTvF9eUFPcyLmJ1XdCXb426NDwLatJEP+Q
uEWY1i6MSqoPjeMn+AuPOCe+69JqrhMIw0Zs3jGXgleYTjv8l04JRTEKWMLNfAQSGoM/ljee5Q4I
+oLWI4X0bwqwAet7OwynbvA5wzyuRZeuk4/FAI5dOB8Dg1LpwyQog6gZ67OsUbThK7C441T3N6rD
d6IQx4HMUTX6y+TIyZcoY449lqvNt5bl72bI0kLvNih+L+0y6JKgLmPRmWhfLphlM+YgYVLVHE1w
21b345yWfdzbk60OA833Od+HYz3lQHnG8tKjqKxOBKpiv1Th52VcY7O9kOZNY3wSbo66sU/DyuSc
Boln7N0bva7bkFTFMMYjMMet9TLtoejOq1EQ7LF+aaXyyYSL4rXjba6xJQldtunKNvfdrGvwBPIA
ZwAzZuE0JUMLiqYS961Gc0QaF0GLavKw9U2297e1KtZsNMBXlsCw4+DxnPB9/NrYzdxpLJbHcF2O
Qw3Stq444INnxRGHgU6Qak8UjeyhbzYRTQU6rnqXx6BTNqV1hQ5yr8AbDvWzkWy+HWR4pKHMsUfD
p1YNazYVdZOPNmyO/TiphAb+FSw+DF7obYjQnLFt6mOtgrwaeE58OH5yoEGOIdZhMppx+oSE59E2
yPaK2o68GF5GP/6tV16etqBWQBvgV+XaAhnUE7hXLgALVa7QYLZzTSr3celGcmktcHhZLy90Fe29
XYHpAnkLjyth/hMDtbJMi3he1b5f7cJwZBq0fFrCVSUrme0RvNKbFeH1YZrKbKvcmOyzXzOqISsm
X/6+obVX2drW1x/f2z0MmgiVZQWJNRGZq40DH5rWHG39kXnWn+qy3qA6uY75P8408iYaCIGITc3n
Am0oVUGBk0KBuTbONUpF2XyxZP39mj9++GPz47t/7v64rX9+twmVtyUUuGPWmqjSCFz6VvRxGRTB
nlKjulPJ38Vb24KOW2xj91iO9L1Ndir5cUi/H/+xqboW7uTHx8696z47iSVe57mOa0U7cGZNkBNN
b0TQ5cOMMjO71JoitYwe6/FewMnbajl5EYCNKiLMq8jhNQOODaquTPfCJc24pr6vUzFC7ZfuZiEU
GuuU1N0Qz2SLO0szZpcj6sgxIK8zAk6Er4uU+Rzgm7YABjLzSM35vJG8qD7XBAwexzJvTEYwyvjA
MlZtT3agx6WFJehwtI89AGf4MNn9ZKcqH7oqpx4AIyQJ2sbcTs3Jsnfve8whmIdpAC4w5e9wZZlM
B0SSFvtI9DKudXMlo00ndjaqumxEZ57Wqa0FgOCUBY7lMqjzyZukhLlGV+9XBG47DI8SMPZSW4mc
Qf2abYnGZo72jueYNXlb4zwoWN73YbrFO2uOZS8+99yd20Vn4TwkvXcxruvrvgdHOwTQV4Ok0uKu
Z/WtWNntJsZoDdcYuO/tFs4n74ZTG3RXhuij38cvA8jZcfxoZuhTxf5Syv0rN8+zdDmw84ucptwr
uA+Cb6vAXa3u77SYj6W9AXGYO2l+LN7sVRIA8PmWHII6uCwTdI0J2g0J403KjGxPfjVZy6cEZjAp
b5esdSTdPElxWaQh4XHfB3Hhm8Oo9hPU/m0JXCWsmk9hvT3azh1wN+UI5VXJ8zCEjgyTnKXNzPcG
uZOEmm1WlleTz3WBsmamFzmSrDJljta4Uu4Epu1Rm/4kAdB406ebGoBMqiyYutO7GrbAK3iYm65P
2wClLtRR1152BHSIDikhr6Bxo5rvGfglCZvHxCocIYrS2ft8tkFUbqegowknQbJtKlHoGNr5RMoq
F4XPZYuy0NETt4DNnxas7gbRRx5WuEQ2D6AWDF0ztNSPGG5wQVBCbspq20KV5WTVWVA3Z7mpCw5M
JisYAfUADdjmYOJF7489r3vaqRcEDAPbOg3nLpVMQK/HMOrRiXBB5N/ZqloyrKazoOvZiiDpmiFu
5XoY57td9VlXh4kLAR+Af/NpTohpUl2RuNhZ1oPmWwLQvSBnwzLICg9pXY9gEOVjW6ZyXyB6zVE0
CSxpjoC/hAPKA7JdwnUArokeBqLP42AvXptEdADtOswtkHtgqEf2uRmKg9j7615u0QBAKTl+BmV0
FK07Fwhns9Ip4HS6L+i0r2smyH2/jaelX1NHfDLMn0MpIxDIySaqLCzkzYaqR1AUn5B1t72tnlsb
g619K4ou92yEarfPthoTMPEOiNlr6eGWPcnl8mgHfZhplwjT5m0Q5CNMIUu9HQizQOFxtjmYkTiA
VR4tYxHXXsZ+32GWdx8ggKmJH9v3Hluh3Bpz4iOJh3lJ/dacFC0frOsv3H0Mdnapl5uJtNn7HI3t
MmtLyDXKgfioE57r0+43ID0iDhE7QLPPt3q7gKX3NLA97/b+5O2LWLujr/eHcl/fjBiP4azPbTjc
wQp52WZzwRPb0WPPiyOF0Rys5rka5f1YpUW+NPiuasqcNCss65gz2lw1EUm7l6nHdYpCcC66r+88
n5D+AE56QticF01w2GFsgXQ2AP6WYZAFChCm92mgWdpik7dAkNo1832Xjmo6GoDAWt7DiCXFQ/Bl
CItDuJuzCIojYVMmDNS/hXUEbN7MFKPMzXtkTBURw05r5IrhC4yjXoeRney8XeeCHLeig15yMmKP
ob2kaxtPYjurYAFEnHI5omhfiygwnygkSNvF0ySTZamzUW4nu9Dbbrutdv59WR5ZV9+BWo3Y1D1s
FT9qdVwFzcGnGlhz6Td0HNmS7ZonEn1Fozhs03oMYbJlaZuCgZByx/PBNilSUxIoD9j0IGR523Tz
qe2XI8zvEy7mBy77aCOXmoEoABcLJjoMJjJZAaOoYlyAE2cj84e+KPOyhQSGwZNi/eexyGpNUlj1
2Ige5DbO1sUmY0EjH1SxQG3edTKllseycNchXGHk14NUHcw1XKuLQ+hEGL2sYRUzGCrBWOGj99Vz
s9LHigFZKWh/YAtMum42IB4M/AZRB4ehrZ+AD96zgT00DIYfZo5s+ADvEtxyZKJ2vSmLk1qgH2bE
fUYlTUV/EUsaBjHc8drcqvE5/Fos9zXIUMzzsX4qyNmaXKHpirTIGqEvSNvnQLYPE+7jThqYTe5n
AOSjRurEXPvJYPnNy/KVrdBYUX2qxiozxl7e+986zKd3r8HYLe5Dd5ACbqZiV8zlQzcv53V67AE5
grQru7S3QYx3E3tvQIvww/TIguloBU/2YMvZ7o58MQ9ydOBrLMe5kmmgqicxveJ6TwK/HYmzR4Q2
cEBcpqcm2aVLC+5PvHfHtk1RAdqymuKt0Leu6l424m9gZpEFHuY4ROVjsZ/W9r6c/KFdXy0NL3i3
h6AwB07KA0Ymq6RIG2MOA5BNSV/M07hDb+dNosi5M+/UpW6jsrTPOxO361Kfe66vazhHreJ5szQH
X+hrjdVNA5ce9/UGg8jRrU49PwCZTHwF7dOAQ9KRA9g0N/D2xwOMto9j5R/6YL3rXXVSqDrIh72I
Wddcg0JW0UBRhvoiBUP91CEgbJuGzAvzfmivomlAngdPQVBcqwAf+t0dVNkduOqipSieAqxeSEjv
YHb24FZxq4fmhtEajHkRed2ldeDu2za8trQ67NSdbC+SAJcHVde5CfBd/66XR5QVfL8zxB0Gud2U
uHveiv2+qfcLbSMTuDtZsyd4t+JiOHA4Q49sARU0QIGBUaWmbA7FcZHlw7xsV63sRRF+3MeL8uK0
BirHFh9QMTyHrXtRxZspl6icwA0op1ssEr8ueYvWs+nKwyTX8wBZsKwoZp7H2DfQ97ePdC8OjXFR
0Xavfc0/goN+36LiecL2YVLAvd6RUqNrC5pxs+gVkPIlBFbHhyJpgyYRMKAJi+lV7MVdWc5H7OwB
pD6x06kZ7D1y+Kyq30y3fNHwds3ez3dTZ3PtgVdU/RWTOu2HA1q6xJfzoQyrxxnGyoNlp6asAQjY
CQ/yAd4/grOML07aGzKzFN5xiEx9dEwclgFlc13eq1YlzWZuxiA8TRrfj/UUFytPa7tdYAwaGdQ9
lF31uavkSQDVf09xVJefjfDHZp5TvMiHeWDnlR4DDxOZfT2LcDkbY+6UFOcJROG6PiNojXM3ZB2c
AVzCt70rT/0AXgQp4mCN+ewSDOUVDjijssg0GS9zTY4wRzTzS0/kUbHyYeHTYS7kGRzkadEXaAHA
0ocFYIbUkQ1oEsrXUdHMbf0F3g04eUbO82bAnXc22urIm+qjn/Qn1tBHWco8WOoIpnC3vXwyip/l
rK9WkeNEzQVGZ1fP5QWx4lSEwaHY8g1NsVyDeFYoQTj3VKQdFmk4rLl8W2HisS00dVLEvq7Tsdlv
5xLd1VDGJVTpTuG9E3otKxhjF13U2z43YjrCHPBxRvJcdjzjqrg2AUl1t2Wl+GiFPPXVmocOJP5H
zPZzsQ45AgZPlDkZtJ8C0v8/Or5jSVac6/aJiEAg3BSTSdrKssdMiGMFEiCcEOLp74Lqrzv+wZ0o
kJKCwkl7L7PvQ7Q8KySyyPESzoHX+fwSmeXuhpi1+bGyEbSuQD+q9QKW88PC96aVTq2e4btCCGg5
iHOmkz/VYBXIWVxbbQ6B5+fAcNo6cbGEVt6B6CIzU4+vpjwh97UC8ggmnfSVwrKibmRsnxqBV3hk
FwORjXTd33M7XUCJvQjAFKMIYrdwElnZjzGynwLXfa9rgnla/5mXABNsBH1TnSuRectHbdNT3axP
YCJvqpqBwxVd3Jd9HjV1phv5bK3hexAEL6BaH0RbB0PESw3VxOzmTX1fFhbPkzhbXCNxB9rckHw2
04ZkXmmrM9HROGgQa4/07HvLZW7WFxLxJ+Ti95qVV6qWkz38WKryOhf0m2nMm6ecX8Hk5D41uZ6L
q2hp7s7qLAHLzpW6aOOdOfliqTkJG0xiuIDOBe+hIIzjI2aq6XLqou4S0OYSOB34jjANrP5IVYBl
rb3yGmuCDb5/+epF3vMStt/W1vpaKfawCpYBWzVHaDYywF3Lgnhrybq/ylvSzjwFAN1c28t6BBM9
pr3KIAai/Dg5PnI3dY98J4X+Ly16Kx/n8iDdP1bzd6R9Wtj2U43IbcSr5/fiUCEPAtRhBceF9cel
GA/EUXkQFllhh8cRQTABWyeeeyp/gPw7hZbEWxhB82WnsvrAN3jBBPVw1JhXkrxUGsmPCO+2aZE8
3iGfAx5pHUjhZUFLcsaW3FmAIbVYinyEGOt85RHJPfJj6YunQDS3YhqvQiNYMStyMiT1AwCU1lWH
xlr8xGIl/jOPpoo9WbMLVPRfaGVHQyJPAa/YB/f+jpPs3b3ZoZv/umrs6pTU0xIHLYRn/wfu6f8F
fvZjiCgtumLOAxuosXZKQAFjCRQiMA1BoAkmQI5VC1gBTVfIMbbaZk651f8ztm+1DYQHnztWggKH
rFgISH2GKEiYtT33zApFrEiLjCVczgjC+/NUlf25V8CT7HHA0kwCvKgQOZ3JMvzTdDyowXbvfWAG
W2D1v98LSB8g9lzyfYhGVXdWQYe9/9tlH9z/+J/j/HeIdVxUPIz1mO73YAd/9tvUaOPGTcsxI2+3
SQbTF7eNqoNtueS8N1y6RUyxQiYBaQA+8aIBv0qaz60aykncOtPHQPq/qO2mTdut2rfUdiusmXWn
ukCouSFs+yPbT2Xauc/AzP2uacGhSKgXICizI1OADLi3+wFaZ7ujn8faDh16/FcRAJ8vWY9H1ncJ
hIfRadjOuHpe83nafWsf60kYAF9aQYXxGpkEDrEf7L999zEOUYr5PM3+Cx95gNRNvI4Ct3/SeDwF
3e71NHTDwTKQQc5WFK/c3OduPHamPyjTHQLgRoUzHfXkAnGoYv13Qp7UmD6L5jmxlIf8gBzp2GeN
12ScLEelVWZPSyIW89ab6KfV3QqSkTmM2dPAzUH7FUj+v1DQPVxnRFamMwlM3N5wBWHu5u9UgAFc
15OtxkvD1YFVU+oFQIDEmbA6DWaeGdD7oMBOaxM8k0E+gZ09uqcKRGg1EjyY9iFX59LZ5cWT7a0e
7Kyc2qPlJsRN5hFBtfFPpYoOrSVzptiZjUXGtyVIiLu86I7ltYW3MtoWRTtVgXMp+HIXQf8GOOWv
Zx10IS/zApGGGuQrRABn1eG5qe5QuV4+HGtepdPME1GZpJxVbOF+1JU8goi/DMN6lQge7Ibnzhid
qfWtmP1nt0QEO//ebsNa+JnfiBRvJFQiwOjWPismJxV2eIDo8ahDhcD4z2gPx5JfgK/lnK4Hty8z
pa7ejKjRrtLaKuLCq1OXsMRGcGLGBmkXyzvPSjqEHgLi1q4X6bQ2oDiy38TqD2JFDiDXq3JFWq5h
qhkiORMeexLgu+dHOokMurMYWpA4nOWhA5Q5BebIdJmGw1uB7Erw8SARwpQ4xWx5JxP6T9wFN9+9
uMHyZjdrTkX1NtEZUH2dmhW5bUmeeV9dt8xxql3cJNzymSZibKvYsacXVqqYyCILli2ABHWygtKi
U+rPOqdyiKeoxopBjgJQWjdumiYv5YiABIhWu7eSNWgTm9GkBkIp2vZQ4vJm2SebIBWUTe5bX0bb
ilsXiJliiSjfSPhCkKPMbZRqN8rKZU6bGz8BRY7txonr0EmMqTGL5pX1QjWNkTOkVfO78r769V93
chMnROC+DGkRpKNoD/7UHWbbyTt3SqxapRX0g0UP8LmbEaz3ma2brHLlpfd1Cm1WGvTPUtXQjOt4
o0/9lSFv5ski+3gNIAQ2RRziymwlUsm6i+O4p2Dxs75BhihU2np+pos7WMIyAJIppkdb9N+qNjqO
OBkv5qyKgowK78cqQX5sSvuwj3nhxEEhUnsVaYUlhQHSU+uPHnBTAO7LhwiBWLE7hVApdwfG34Ah
WGWVigjMpQ8CmkWxpSlAhBo485CyaIkVBS9ueRDwNkAY15ioKWmWBUJgcw7K4CeSN0j8rGPPuo+g
CjIVsrM3gyXoHOhm6ySarMTCZE2gr7TUskmQgR5PSR84KWdeKo78t+El6IKbw8KsLtasKxVIyltY
iozbeFjeAEwOqioPMgB5rZhIdeFgidbH1kSH1S8e4OMyd8LnEyKw0bgIfoXSNQ8tdiwj4JQQvAqo
iidkSGr+5eKgZmBZCQTU7YazG0XnktuJCJskmMZjBJolmL3UKABXxZpCZix4FvD+EA1Ovpgyafoh
9TTeNsgkxAqpMxiKUXsHbYoEuFw6Nz0Qgj+2+tkQFYc49YzbpupTQ89sqVJiOAgQO62BhE6syysu
kkCofK2m09AhDglUwoq/ZqBxQ2wgZ15ctXimsGtA8LA+rabJpZiSgoosAKO8kPIaCZONwIqphzAK
8zEHXlTXf1XRvSwgH8N+ykvkE6oYz/OIgNu9ODUEKIAxy6Y+d210Z8FXdylTSS18VV1eFB9e04HA
Dw4dSL0SSucaS4Y3+3GhwXla9BBCsyKDFpIxK7UwVY4RhX/AiSNrhimjORVIXvo6OiLDPjMjj2H3
q9FwEbhRrNS4aXtiaHdVnxkN4KS5TJ79VtoecG/73PfhgYJKVQs7k3FCrPtUcO+ZBGAj+u519IUB
LDVedO/GJgRZfGmAXok1OrKiz8QKiWb1IW3vYEVT1nFg35g8i0jkRPXJ3EHp3z/oMiRdMyZz1YC6
NwmJ6sSJdAaQBnOuTEL87/6KIKWxMt8LL8afkwGZJQEgGKjx2GDirUsX70B4XKEyrkD5aG0nRrK0
DZ4U8tCe+Ylb8eceM33ll4AN7HR2wnvP3SxaI0CgFGlAl9dQ/kRjkARGJv4KLf4INMZhQDDJs1V5
x1I5J8jY/pbjqTSvbjevyRhsBJR3VqX74blT1szsRHGnq3qBHm/En9+Yy04EM4g1mK+dqt6XqX24
VH5lEpq+aTjzoD21IvwKejaRDWZEG9nHlhH7ggGtc+GmILHAhVHnLktwaVjS/cm7zBA7deSxLtaJ
tOpWNa9ONN94ZV7LaP7mVN7vdUAWJL33gSER7yDOW1fvWjr2y2j58K80SUWXZEB25z4LUt+p4ghs
EDDNCzI8K/FMcewkubGoei2I9zQU7Ju0rDcI96CSUm9jy6+qCnKnUocCL0LhHZrApMGkAFCxxMMc
aiBAgKL1dT14hfPQS3Xp5ZoCAMpkK1O3EoeiXzKknGkBwFwOWC55eQyLaxdi6aZWOkiAuyS6GG6f
t9vgmFNpA6/Q+BkPv3I4aGfo8IfncHVPc3BiChECKyF56K6lwWIx8xuUljdMh9tnf2hKiunhARws
cUGpsMXklgqePBCRrBJQZ1kn4UznXgI08W/AOt8Hx7m2UXBpO3LWuooVD++8LC6DDTqs42mkimO/
fl+K6GwkP1WOOoUhwEWG1c4NswFwuAbwLXiESPLKre/ateMFno16KtPCR3SBrEeJMW7pL7is4tkd
Y9b9UuGrkY+AfDSI0NsaErXMplAiDV998kbWRwNdooqhuzFrWgNg4ZcieJbz35U++twqH0r9aZB/
IdeM6cyx75urj6OTRw7e++c2+HAtSJpO5oMUMRbM4c2pkto72X+apHiSX6sFWqN0hJTcTqKf9Ef0
BXNKkxCI1+7d3Uv6E42XN2gCEGT0eGwg2l8VpkoaT+FBgfuIS5Xov/Mcu8DPBdYnJNE+H7De6ekh
gnkF0SboZQ1DdpeW6lKYDcibEvq10gNYbbvFHCOnF0DF/dlbGkh8fTLGFXN8MDmQ2+FETuwbyFUr
EyiYWOCyIX3Z5lNZq2Q33dQVN/nQ4p+itX1lSgW/R2m/eg1b7lYw97/6UiHyKtxAZ2YZ2pgSaZ0X
P5zxMUyZ9jrr0mt2ayKtoIB1nCmllocgta2CAxcIbcUgWpASYVkcxOzKZNn8VO0CQp2a5eEF1Mrm
tu6PnIkWs57FP6LVudY2MDe9lmEWzlMVR5jT3oUxa4YJmlyjEhYwaTdNzDdHWPlvYxk/dxqCnKUw
UP/7kUwrbw0QbHXyto+JthnzQq3Dkfhrf7VKGHdk75jvjuhO49rgRVrIm5SDeN51NU5E3vYhQbrU
TG2BzwhEte33MhmULe8VdLFYCa2LA+zyvje0FBVwKUiFyNXvmLzC/2juA2fr3SHE3NegAIrS0+/7
EFhh5LFNdZ+lcZ9WCwDu9qD2p4V8ErmrwMfPVnPoN3uSjdg0hb2O5ctkLa/cEEgzwadVITiX/S/3
puM/KuK4z4XwxlgZOzqQPhyuRVCP133Ls4arv9T33hfkvB8ZIhSgDEQNmW93fyxue69q6sEGyhKC
acSNN1ohzN5skZYnlls5w+/k4OHOShZnGq3BRcPccbA6yZ872yqSToNmD9yOxTxEBDdHDfYewhpG
LHuqwOKuzfpDlD+ob6xvvb2uB7uNaM47XbxD7XCplyYrm6Z7sd2huA3UHeLaWdwvTQOCXFd/oGaJ
mRB1Fa/Yknq4AZH3KZCq6NleiJcjfRhfkWSVMedr80uHxQt1PARxIbHSkc5na2jcK5+B2fcwHD2E
iy/LGsHwjFs3Mu2pm236KAKelN403mtgPzGiQpE2lJqvpauBW+teXwNV8i9W/T0ahHNrh3qGLqb2
T42qdcI00xmTAb/AqkmI8n+r3nPA+BaQfq66wT0ZaHsSpCpvk/9sVk9cmW097GnsYseauwsJOL/L
Qo/pMi5VNmkb6plqecDw4P51VRBT0DC/l9IA47bwbVXcOhNbdk0ajD4/Ms/6CyLlxrze/S21uEkb
UthBAdRq8mAqy1vYDuVt7e24a2oQ/nB0NSlX4skaIu9YTZW+eH4fpPU4VD+77mlFrgeS3xHZ/pr0
/iFaeP1K1YyvfImGWJi2vAFgYDdhO96hegHmL7MIwu3rADT+KspBZLIvv/t0UCc3GISOI60hRgOI
JmSN04cRBzFP+MNfMJMVs/uudW1eN8Z7dBt1XGgHQhdwlE8l/VsS5wgoKfjhT30Rt6Zx0xXYQbq/
2SznPIS8enTcd2DkutEvzJVZs9bOqwROvFSF9zHA+HdnUcTiItDeR+k4EE/NM5ho2pPjStwQi3UL
mpsO8AspMr+xtvCeHAl0Myr12wQGKCam7ZKer/MbIswHNEbePTLW/AZLNlwCMmAABMSc+tVSXNiL
wARSxh1vbwEr9Y+FODArNqp/d1uwaEO7YAGqZ6yKlGKNYXiDRzu3V8V/y+2NHJWtH/4IgZnXSZEU
TsshLhDsjdrQDotl9n9TZAtAvsufw4BlqhnbAqGhCMHe6QpALqnPFmurW7v0UbaO9vi6NrgKBwKN
KfDgZZXe+AR7jHeDCxlmIzU+SSamJ9UUVTzVcj1Rv12yCIo3YK2DLpNBBlDLbJZgZQwEGFAYK9qC
O6mt5uETFoK5M3bMNzPD3tiMdPHoTyYxIYRh7jADO8Fz4hGXr2z7etYgjLmpAxCGNUPMDHVz2Dfl
De4+GDoL3j0zKF1Yp+or388cODNNpe3I700EUYWjPbibevAVOsT76Bp203qBSHc1cPBGo7yPUznH
odO6b5MH5Ucbwbi5NdRu29iCKP3QVBGJi836afjEn/XqfJGLZvnKxzGbNy7UViDvqgV+S2dERLH7
ZGBQFukwIa3GbP611x79QgMm064KyJPHRp2H9eFzBnCmAv7T1YOJZi7lBWAPtAuK3vm6LqkzAMLc
DW01YSuSjuYQbp62fWhv5pDkdWPb18ArxLml6hdsKoi2QdAi0qzObYt5EMjJxYWOf4iBOhYXYyEJ
LFylkjms5ykO1kWmYFgQlTiLgJi16s+lX9SXYZWwIfF2+lJXDCqlhv/min6blf/j07/dOBZLBuqX
r6HlLzfX8x6+q8rXvcFEzhKYR618gtwwL32/TUwtHrZNoTnlIQgB3xtfAFYdGyPo3a1LKAk54Qfp
GNnBshsBsvdXmvnVjDSnMH6UR5RfUVwAE1zka5Bmu8WVGNyrPmzNfW+IdgEDefDzdeafoUURGNU0
4nBEfFlQm+G7R7s1nUe/udWQgF5xXj+FRyYCCVuQHDpSi8/fydCpI3ic/qiZNN+hEuohHlXUtjK8
Yk579goDn9QwHTkUNd6w1Dcb7P6N6ba+7d19C+yJBaWlk/83pGA1SWGeopuDgFwXquyrmug/jeVK
GS9l0B4sGhgVB+Omf11Ib86j4OkQhO212xpijeHRs8LnfciHM+JzfN/6Z8w5hpFozjXhWCfbmkEU
E6aN6/U3KJRGCN+9uQc1jf5kSbhb6gLCsKFPp34Yn8QKfnhvoghT+ywHIEj/G9r3CLZxif33cXdo
x5OWDKL8op1fOxRVEJWnn/ee4wLvkDKYD1rV1Uvo/2wap38KkUEaV0LBtDVY/WgSDRb5HBPbHgX2
mGHXT+F3k3ndIeTonAbxna6Db5UDQAfqhfbhz63/1Ed1F1fbD0zNJGnm5o8/WPSoSru/zmaAJm8p
6ycWDFcIc4J8cAB3EYSSL6Mg9oveAuqwm+bzuo25pWy3CgJMgJpkgM8gjEOatAL/9L2+vrpC38qW
uA86kvAEuSRKMcyQmbPFyeD/Kp4nF7GjCvl8CkqwWftYGdbdtYvMbY9gBenJVQwuPmLb/IaFXUVw
GDDHOrR+t9y4wz/gJKCHnhYZ4ntgIpC9p3qh4ZhQ+jEvy/im14mBl5oIPL9CZBGwkUtQDdbDs+cl
JgVVPyu+Pg/Mnt6jlTY5/eUIb8j9uXaeBhO0AL4H+sXm4dcAa9A5HAeZ0qlrD0YhF4UiyX2Piurf
bpVSuTT3oHHjqZHzfXeqRSTKPMLcTyOyXbV/OAGava4FrFRl8+bU4OriUBgL042jEr4qTPFIpKGm
DgXk8I4TI50GdIJg54NRjXzJdsrjDB0eItimOBm8F5teZ7wFtSMPgMxGIJkIGGq3Xd+bOXbgjow1
7IK/pognSA7p38pznwTVyzfop9ckkiuCVK3AMis+n+tOtbeCRjil4i+i8eUX6QKGDOu2uFRbV4zF
sUUVlTPEGEPsrZPz7qyPttPr226FR6ekzocb1MVz3RRQOLaNzHvodz4qw2/1hgTBThicq8rmL5A+
jvHiIiMHdQ3tQ/gKCjpoXfN5sKh4mI6ER2R2/aFc4FV02ra7W/1Q57ryC9g7GhDOti1y1CDo7jXU
6dkYRdXL2gI4LdUKfFpG1i3suldrDp2Ha3n6vRtEvF+bkOFtcoxzUgrx7LC03Zepb63jqkWfWf6I
yxXfIbV1DsIAdg1sG4G73wrniaw3aLCqpI/A5wROI+/9FLb3fYuxFRROBIkjn2bUbXAU1J/O0OYc
610eTdFygZ7OgWZQ9Ze+a520Z5Ak25FA5Y1tbIi6rov5DMPRwF/lyPrLf00IS8Fnl/QKTpumgYR1
26VTQxUjyaAH3RAtjx0nbmY38Mi0ukD5B1k5h7AM9WVfFZi09Lkfh6vcFgq7nzontgx50gtrcq/w
vEtPNHgfCeRzpPAuB9sY6Qb4VGwq3oLidS9XMLUDSZaQ6HvRLOQirLNBJJY7nt8elSfCLypYwTmP
5c+QZlZvFykwWXkkQ+u+d87cZFJjz/3VqUEDJ6UFabVvA7ZcKaATOf/T+GFdXLyhyShYA2tKghEa
v7FjBqoG1vWwvCjA9d4UtcDlAax9RHKy+Fvn2M3JW2kL91PF77PrHVq4Z55Xwsfn3qbVffo/Q2s0
nIIOb8TsyztddfHMLVE8u8HKcrqwOtnH9gY3/s1ZEXtZLa2zakuexNYEZT+fbAG1idUa9+EVq33p
I/tWt66+VQY6wCG8axCxNyQHy+ewEdCMKwWtIQe+Y3xZDBmzu+UIezfWernCUKwqD55K3ep8tac5
g6GkfwVz9xKGIJZICGhHbvPjEAHB1h0tb8sY/KnLvv4CFqpJhayah+Vu9ougqAAOVn9W6FRyGjjV
M2qOwFVFKvmji95sAQPSEomnUUfNW2EpZLBYZiFQc9tnZ1M6Ek1vY9fmn1UxumCE5NtyUcCmqaML
pHsSTJdwu3jxQASVm1bW3gyrSA6HS0Hx9SnEMsHo+L9HMJWosND+XKfoQmAiBZq99mewN9XXYAY0
2vbrG+ZjDRGZ/XdsBf+Kv4Nl22Iezf265OlSui84gp/bfuNhRfIhNSzG9k8JvWAfa8yvF993n+cJ
woi9h+CnOa61/2MvstNAu/Jw4ao5ViOtknKrirGP9QF8c+1QvRD2zR5Y81KWan7lqtSpvazhYe+u
URtCJlQ+IxuIUPHlS9czcwSBPUPQ77JvoqbPdArUi1+G/RP33Daug3C6wG8xgiVBfSLKAePvN3Jv
jJnbNKKhicUIAHpPAQvUWYEJzQrBgkw1Azq7JcuRC6jJWZbgi7cUJ7aUXW72H4AgoepOKeEtEMX6
2Ld439mPpaww1rOvpS/9PEB2dZY97EWyrOktHKo/kJO/jfVsvvfCL9N1IvjkigZpCupOpKFs53sQ
2lG8W+2xCFTgz3tryGT34k/EfowVR3Zqj9e9t3gEWjfFgsSdNclQ9Ql1Wdy5fTgw48M9A199v6oh
D808JNBSYSH3CnZ1xDRcvXBIGu0ED4+W4WMZgiM13Xjbh/YG9V2gFe9QnagoWu869Os70GVYkEoj
ruUqyzObdZgvvNe3IByaQ2nbGiC5wEotGv6h2miDJoqUIaR9GuQ4PtMGREHbkAiGZlOkAxvLu6RN
kXl25z3XkcvSsS+sd5cCUSWRdr63gIa48YM/2pkTvqBGETFd+eJxaMO7Rvxl86Zdkfq7nh0SO36r
3v0akWExzljYQk/DpuDkDOnvmauuPS7TTBEr6/YoYQ783Fq3sXL7lS0evf1/95MyGa2V5LCbuF/I
sL4AcWufDUz78LShhAITtEKC361wnq9VyjqyvspG/bNV/ju2//rfftIfvbP04dzcd1m3A3xumZm/
0NnADlj+HYMZi7ft2HNmBqDs3SDFi3YLTBVVPx1US39UPfUue6EdsAbeFfThqyYd6HBollJVI9BG
jQGT71NO50JQqorQhaLL717hCVvlMNwiDxAoSha573s32LrTVhACcgeErKJa0rmAb6JEBvPVUrhK
PkAkp7FifmXe66BC79RvRj0LQYRIl1nqi7UwW6UF6SFv2ytc7c0CNHsAtCdRWeHcrtXfHUuERbgP
xAitI3BJ4ZvNBuTVGQoJHD4hvdoBB+i2021A5afvqOwTQe7K3ddmGdesDBv3ZjVKocCODiBlC9W9
RlWDzFPafut6Zce2DIsfA6S5RVG+grKR7xOBr7arvOJ1IAPiTgmyVIXCu4y2hDwL8+JruZQOfKDT
/OEY/6N+shqPfbOmVp5XlAhL967ucdXzMJH7Ah/mq+N5N+DX5WGRlcgnw9fDTGZz7MTQfyNOkWFN
N+/a+O11iIDKsybqvjVDGcXcVysIoYikvV3C5Fp7/nUJlvWwEiJiOs3+dQVYOsfUhkfBZt3BnVA9
yduaHoXY4kkKWAS6MbjVnaUOqna68kDrbnxiYgEr6MlTr3xMbJipIUfvbImoH46NT0BzCPyYOQCV
3bmGlmMDpWkBz0s7WFjXN8TaMwzZaiTAgZe1OWoCRuEfZI+imtbiguWrvAgz7gb36dUtsnk0UFYn
zjQ6qdRTf0ENnf6Cy4jCZN8cJC2Pzmg5PZzvTgUfAxBkZETjFZqd91Yr+7gP7c1/yLLjluoAfTCL
URFD93HlCvvCdQA7eDHZl/m3G3F1AXg09/E+su+wN1AWm9hZBWjCtaFXFwQbCEa3IliIJxRfqxtL
xX6zWaWbbTMKQ/e69zVDXtFAzb2GyssjO7pPiPrxlerauWGWC2OA9F7GhFttpg+KwkfB8CrGj6Is
VJkwTtoHep8gllf2e08szfhswmY6aFnR1DIzgBdUvvtE4lEeoDkMPBSHcUuLVAkUfv912Ct8bL9+
dh1wDFHN5mO01b+C3yoJgql7araj70Oj1SW05t3T3turb2x7cWeBsnZYnyUV/F4SsGKaqfKbKFCk
BNQrRcYQqa/NkqJWzPhYhPOzZo4HdbA9g7a2bFDjkzgh9m1T4xj7g/YzHGmRJviCtl8BfMcBDAUw
hOozb63qa7H6yMms8A3lEOWTDUgn/hz38UdQ9AG4ZtnnTbJGWWd7f/+HQ0MCSPuBI/Q27PycWf/b
ce+PdpWhhKKF0NX2r3uDKin/bP03NrhlaqOS1WGF6A2yAgp9z0AROBLYm8bvvWoOhJlkqRYHeAyK
rmgDiEGCv7IDp4SbGuBn1B5tAjy5tasYTuCPSKzHsCJdZqlojdv1tAwIvxktYzVpSDRGJMvE3+oB
ovgW8N/DaP1CfAn2c0JNnWK4SMoPzbge/x9X57XcuBJs2S9CBDxQrwC9KMqLkl4Qcg1vq2C/fhZ0
7syNmBeGuvucbokECpk7916JKUlul86477U+DeyOGJSYpB+6fnvpG+uhaPwscJLqbPWxQ96xvWoW
9W0THVZBHYsNLR4eJ6FZdzz6SZxSvXMIG0XzSbRKnnXTZKjUmi99BhRPa3qGiDVCCfZdEUUMr5MH
3+a4gZfFhIoIjY4JtxYlzs38k6TMI4PknRktNUPIhjRgtuofON/x3E5iPJcmucjSrx4dgdUlTp1b
B08hHxfzmbRW9FvZcIhcdJgElb70X3SwaNxt/lNSTuckQ7WIRpEFEn9wylETdK14j+rumCrjZT1L
9nokNqWqr+4EI2vIqweHy8+x7LDMv2QV309x/7V+pJllUUXWhMN1XEVMAOPgTbncz6OLljEv3iUb
NbIfvXmefcGQlQBsTmRPZNHrMhjPRSXumLERG8knCkQ3+TLb4Y3zrAoMbXogG13vS8vY9MyvW9v8
tRL3R6vf6nieg7LtySi2j12UkbeSIfLez1j3P61WnJuOxlIsJCJ8pXb8Szs3Rk7R8qMcMi6mIt7l
KE9BR6kdmI5pbSxG3Db2xnylYWgk2WTnnsYiC9fIc8Q8vOiWvZ6PGJ47uSvd4rFerKeoci9oZlno
ol21LcEvNaXPbWdeUzHFW8OeT4OHjVqtF7dXuvdmpQVtXJQ7C9RjNva7dNTv/Gy6E8K6K2qJq2ps
Qx+tdiZdgFmHrIX/ygTOn9WnHMRvYzsORhyS5qS+DE/3wsRifEp4oY+tL18jCxlXu9aaNdLJuYsP
r/EDM+pmikB1aKf6Dsno00lwVeKu5DFnxEE8FT+xCUaqVfE9+liP66bdJtnw1jj+1RQaCptT3DBK
zoPEz45Go04aJ+s2K2d8TLRs0+pHayIRNH0fbxq0gLrBQ+03+7h1440X86BcdOOm1u/apmi39lzs
xVTCEZkE8Za03CcY7YPBqR+oN85phM7XKUVYIV9kIDvnlkxkzMi5x8a1oRRVq3dlMJE0m3tlFM/C
SY3tLKFLILGFTm37N/EyQjJySXe6Oakeg0+tMvFVudAUHa71usXON8W/jbOLsE1veHo0KGQlJxsz
EVhpJ+7lhsODpkW2j7qftrsmr6nvBWldMYRjSWgbZwyx9yIDfeClKKPFmW+N42edAOYYMhsVY9Hv
khNZ9Yes876LVKabdBG3xsTfXCGpVcuPwMOGw4JEcgINQSKo73q8woHbba2clnImyWgSYZ6Mw+wQ
Npta3QhnrO5teRc1sRXWnrxqSffrM3BdMQ8jfsZqqKtwMbRfzdXeKkwodYwnyu1OM2JZ3536yb2p
neoILqXY1CpmellqbtBV9ruTcxoW5vwV+5FFMFF3AjIG7dZIaM0928KNqGv8cAsPXBHvU7Qrql+E
ySUf9lamYcRwFYfqLJ/aQl0pnn4JHj56SfRD5bv3a50nPsF4ezIVTVAnNu4X+ajHXGUvGmmubviH
fEmPpTkGVhOCJVmysWqsNqaGYymOif7mGTNlq17HHfKj7/p8NzZ8KHprBl1q8AMmCynF/Msu5ecs
IIQQqnZ6DaOS0XwQxuVaGArcIrZxBJa6r7sfxyuNsCrTh8hOdorT13NxdOaJP+9Mt91YtlJnRlef
vQf+109uqnYudnOO1XAAP7bkP3GjmF678mrlVo9EYP0ChnDCikDuNJOWFN0hXhbjdiinp2SQBImh
wozWQeSyDObItbaZl8EIAi2gex1PbKKncAS1sIimKkij5Ebk2ADhV1guHMzK+dWm+YqTHb3U4L/w
gQbCT/ODZYjuyqo/Lj3Fasw4fcDPoY3LNkJ4yu1NcRG1/95bUFUY9t1Rcp4sz8FlCLEhQPh7NiL+
zloYQFyLKNRBE/iZ+WMYmLISwu7mKpe32fQS1biWxpj5eJWR4ohxeILzUsK0Qt8y8E4MHbXu4n07
7oSpplMvmki2fqf8oLDVzez3z70bypxJ4mQ1L201x0Sjsr3hqXnr+kIPLPDVviucrZYEkGGG0I7E
wevNH1/i1/U5gIgoT+EMryng+f2q+equM/x/cRnZQV+VkJ0ca4DYYhmERIf7oRj/jQjlvs2xmRTl
G6XGK1dPvzOt7mHG72csuk5Gvf81UTHDxhhJ2+VN6OsFVswCJx/TphOG+tsxjS4V3suiw2lq1CfN
HeDndfOGUPivWWhyM9Ylj39tl1BvFBXhq8gCBEU9cDfG23QCUtS2FU2Z/LCZygd5b7xCdCzDmhsj
mFT/pcuFoWo0n7sxu4t7AsOe33RY96Ct7noBqBKvVncxqoVca4XoX7iPnpb0l6qPqu2MAhuAdSOL
TGQWAtSEH97HBOyA7qLuwa2D7QOESAyreCmqi+kSVM/yaUG2658HDBFHzFrjYvM9iOq2kSVJ8A6Z
IEkxlzmLuHJ5wm61DqZpeqFqkJayVL/mfZptsGMyhm1G+gZ9Jp+XLNirwUQoMwmqyk8C5UUTznnp
P6PWbEbHTC5e0X4nK+q60gTeN7lcsj/w9frCMGfZY8hQQZZ38gJNyafmvehT9T3KqXuOnQtoKj0D
cnNQCtEiK7VvQFdlXPeIbwtEoZqHedpa9Li6oI1SSUbnkO+MpfmpRNbcm8royDTUWGsgCsi62jCQ
T5kh8+YNKZZY8Ftu0n+KyWZS07kMKbepGseL2XKFWu7MgduIG0xHYDA4VPOCOlCK7CQj6770OI/9
pjjkGL1Tq9zJxin2rpNkcGWw8/eReuxwtxDAqvMd0d8omOriq+DkNh3wSZU7Hhzb0/d6t3zJpP31
ZwIgJl1x0AhjZSSR/swTE+E9US3mvYLLGaiWTLz5JubhnKjxk3aO4HcEIU5J58X2lbttzAKDLPr6
GGvPbeYXqOEtNUD/U2BxCBIdcGICdM2R75PUfjpM43FjVaHtQxTzsvRuOKZC4+k9+fQ1Cj15HKZr
lvo8AIQ5b6whvVfS+gdNrfCG91ysqqBcdiJPTXyCHU/5EbvykLro7RwQNiQcT5iHis4mmkt3J30K
9ULflU36FLfa3o8hUdTT1EFA88JUJzs4DNVymjGD4yoCcFnrdmi0TEGWGG8S1zrAOn5inO2hGBZm
iIv/DdrL3y6aqqHRYaJt9Mjfyin50NJxdV9vJiCOnjYOlzJbLnPTyK2mYUCg2GhAWu6ahr8bOPan
z/83LJN+Krz6fmpILVftw1KbPzoVmlq8T6cxflxbv2vIIhGJ3jUTVbAz01Z32hnL3KoYx5gyKjuB
f35ikHNIkC82dVZi7omrYVsmg38Qkf/qjYsWUq7dW4rSdHGbn2RG4DZFB5sEnSPZ+X5/Ej3YJKOM
Pp1SW4JR+zenS7TVpboDiF6vwQUq0iirw3bwhhebGOqYzdcK2QRANezovv1skmTYRMOtnTjVblKB
hfdjb2gYk50JMTyPcevoXNyWyeTAROgP7BaNzmzmneZGd7bsGChwawXaOuR0a+p5B8BdUj+IRk03
el6ejSTmEewPV3gJuzl2YS7lgK06p/DBIeDnrKbXUVTzyvlYkBEMzJCuUQaunV0Tpz07tm1t7aJz
gFi1E+kJgr4G/3YtqXgd6+iODfzUBoy8LsJqklHY0y6GbeG/pttKoUeQjIjxedw4Cf9k0zOS6O2C
IJsHmHow0Ei9jpyHI3WxNW2ec3CNyOi6CxnNFHhFLklUDEenxqFcOxyyHJHkASBBKctkDEROfBho
y8Ceryke7LTeDOSjrdJzrVtdKK1h12TuDQHX8lTW/MRaKrPT6oaM6wWdiON668cvTBNB9uakSv26
OUyJEySxLW+wpdHumXS/Xl5t9Tbz6KGhROt9u4sa2wLzo99lS3q7eKZ3qLxyDNDpdl1PoBstEzvi
QCc8UPZ7etscTfJsgXIQ6/AmnEes6qjct+5YY5OXnGKlSDcz59oDz2ocurBHIotaNZaIh8x9x2Bo
CQV7aNZHf+ZKdhTecZHAbMMZ6oXd/aBDJKTbrZlL0uxx6fUPnDjYU+TJ70wMtybVVakOcCzAX/fR
BwDAyXS+DBSiUFdTd78scI9dF16/W5vvNChA8gvyvHUb7XAJaUHfd7T7qvqU+jJt55zCvy9RDi37
aBaOIIgGS0oKJlBF1t5PTvNjjwCkGhHoyUT6pWSyo+H5KlzX2ILY5bLQUM0nNTWB0kwSToAYtLU+
q0ZVbHS4jIbvftocYLshtm/yqQgNp8v3uuZerEZrTxZG3tHk/4Ko5PIdDRyswIVyTz+k+Hmps90g
6z09hBayN0qCA6MRv8UMcjaq9NFm9fIKevvZG+yL09MMwaFB53X2LmpjIHJQzYWoSY7pxrUoVpyu
gwFPZBM9w1oVQa9i+QReYitGkcQYr2FF55H+ymzxqU39agufhYTBgntZWjir43/Z7N1GEF0TJSwa
FBvhiLoO8mxDOM3Avw1pL13krWaV//wpIyBcUuSiObzhRL/DldVtKVO9wPQ4M7kjCTTkCcGkOOEc
PkQ6F0w92L9wN45zxwihmRWzCm7hYYDZMsBEqrntt6qzzMDR4zHUJ4ZuCM+MbUwAZU7x4JCmkJOD
gdDzfwqTB2Xs3cnGBuXmH+tYkLVqcBhOHnGp5a6y/UevKs5k1SrA1niOvASulP/KaW+7TKYy2TOO
tLgqDVvcRlgzovzSC/Pqj7rLwDQ9M0I85nNLoFHaWMLMbz/yvlMPimWi3aSeDRfSb7HRVxcxkK5B
mOFmwrBOjIN9BnYfVlH05eFJA0gHv3s0fpv1n4tJdQcqLd5zHbKjLjlCe8b31A7Gp+/NZLGjf44x
CK6n8Zi59KWDAudIG/9ZpOpp7Oa9xBHHUJUinV5jb0v3VZYGNURvc0+ABxQkln2r1w6m7dZoEGQE
fe+j8co87MR89LyJTQElkWRhpxhfprcyQWXyypopq4JLXjXmrV+kDEdkEVFG/4u18jAbVvn495Ix
T9jHOA7Dv19KOi2yOj5G3lm0R4rLfemDEkpyQnVgQeJdXA7GaeF7PLUz6JnMmfG8cpISnl85OxN8
gSI5JWV+1+qlOqohuauTUhyg2D03q7k0177xutMq8YxAI2ciEWWHYmmWUKlJ0ARaI54CUQKO9nYg
4paNsPRr4zXapZp54KZ6fNZnwnuaTjBdQP0aZiffSoNMViwY8RtxdyanrAeQfPvj4HjvbnMGSfNm
V0u08ZsymFCVjkxSnou0/J4QpAY1PcHLbw5wjDsq/TEJxip9EqiwWwGTahmbPZQSnmUTxQgC83tp
l0+F1d440iQTD8a8T5gK1F55p3nq4o/L2+D5e7fILrYAAJN1ZCctnzBhXmGTof7lnGrf0qK+B8S1
sYtXA4/j7UL03dKsJJhxWPLkEViyulMhgcmmzC6KCTSY50Fy8QdPboyEuMJA1qj3rLCDzrj4FRV2
X56wH1x8raIZ1uNtxIffSsIqUbWCptDqTA9WTnF1GaJnEcGPxJzu2rr+aMz8U+ucGw171E4uE8sR
+E4wzMZNvGdWFkHwta2NPnrYRKByW95Qhar2r61JuNG0wPzWmEJhL6LFlU8lVv0bb/LAaHB5wz3w
2huvW9Ru/aF6r3R2JoJZZJQPpZlFDOyzr44lHpjUiw4y6Zi+TRWoG8OglgW/aJPVt4i6pXQyrP1g
uDOefZ04baZsTksWb2ClKyTOJKdKmYAnH7FlbjkCTllZrqC6OtnEGkzE3uRMMgmJqEbZRAkTcoc6
sPahQXAU9vAxEEPOG4lzzHA/+yj+pDl+SmV/m9f9RY5VWFsdScMKxPRiDFc/KT56FksETYWGMHbx
0XTipyGWx8yevxdWG23a0bzEPEw5Sgcz9GCSsRNl8ONnCzykXmnPpcPTRFvTj6P1mOV3LGZIgi6i
Rc5Ff7ZqwMrJHQnWG5k62zSqGPdbXzjuIVugnW0HRnB5jjRkmJ9c9WBAxXCSbXHE7jSFwOwvc7qP
vT7eoZY3m9Qn0SmV+dOmyQ624okxBMpowbKshUagtYwtRLLfOUOQ0Ds6gpgPui87J7BLVxJ0s2+w
iz+JzNmQS0EzsYeHse2+8FCesJPqwVDV4mCi+1WRvDV0kuRrltXHpo9jm2O4HcUro4FdPMpv2VCp
p1175vpBk4/PWsdcVSrjPVmigrScCHyu1K6/GOZw9JeUBF/Gu90ZI2ZhAqj6mALn5ck8KOdLb+a3
1p8Oo1VgW++u5XwqAH2iJs94suPbiJPFTdwnxzFflQ7ItZevsRt9Nj/zbD1NkbuhnDrbEfhH7hHu
Xgv+qzeclyS9nzO72AH+eW79EmK1JDrQzm9QV6GIkeuEooCmG6sHezHOPW9Wa2/b3yiJH0C73fc1
50G1toc2QwufR87U8XSKIDgwAdskDU7FNTYTO/Zz7Sy8Dcpfts56gWQEJafWeMtouDdebzwAffGC
Oe1Amrcab4T1CnH8w37vOneXTgnuWMq3wKyHd6cFqZaTCDVuVMTzRyDfrrw4mlTi7FXcP6ejcZ3y
a5/8QL14cMw8Cu6zzt7LeILmKKYX8MjHakEXJkYUSMwldjPTdXIeYIDNaAo19eroPMWSdP5K8JTt
HOanW2Mez8sMl3R2iASgu2EMpDrq7M/G6thr4zXhQjqV+3u66XPntSEdiYPzlp5zCPquukSa/Iep
aZfN+adrggoQ/Yd/LxNxUNZ0pyP4t77GXRvTe8++BjenBrcy95/DnP6gZjpwDZufRZRcM+TWSJoc
Ymv+mDho9wvvsUlPPC0/zIg9+giEyMpqD4O19t+S8W1eQlmsouKcpD85O7M2mgbp2Y46hjk2aCIX
MbNC4DUrtu7Mc6QFjV6C9dwhxXPZqCpwCosCtPDSbVQL3jprrHdzNYJnar+Nhko14ZxJZnEoxuUr
0QaSS066kzFdYFldWhRznJPfU+OfjArTK8oAbGvQlDWfLhISBMmZbplgWfqCtnCR3h5Obi5GjPs+
VDU5myhN6ALCRzvRsciR2+vfnAymINDETuY8CeE6IkHsbVgf26GAC9jPx2joLZ4YRLWFZHbYa1e9
TH5KToVQWOLNq23qeQngsSbcGw+pCMkGhtCVGpTGg6X6O2Mg6I5e5tGCxcXe2LatSXizI27cfser
1bRCxyPvhbu75kROKpNgR3ay/emtMAEDoA3YK2NmbDgF4waj3TFLECXJ4JXEB+aUSo/6uW0SawuJ
keOcUk6Z4sQHS0ThVq5r2Lp+7yQpwqx1qpyKJRW+xlXwd7ZkNzwSprDGsxx4rmYFnngE7fzWD1kE
UIJByOg8CF0fNnE0POp9Xe36UrxE9viCbZQ8STViJUpuLNO5Sw0mAjp+OUoXFeSOfWZd0K3hRRtS
oiTbF0r3CGfNvkwfW01/tqwmwW8v3uOBIgW6w+2SlbcpCmLgpc6DzM0nvw+klFVYktnfsQqH3B1r
C+pE2GAhlw82mIWwVblY1Teq9jtBh4cxQWk0SrJus+Z+i/oHy9lbhQBHK8zvRdrOlstasQI70WuW
MnUEGUXinCrF2yXKl67GO5IV4s4iJq2VzZE+500XpQxqSqRwcDra8mI8WA7Cv9CzPdoBhlJHbXzH
BPaZM0zBqmlQEYYpFqVNZhqPAHFFaEKYH1V1dDMwGoKFX1Wlf0K0gvPsrU5xjii3QDCNjOUhZZVT
SKkLQcYHWeh0v0wi4HLk1r8+TUhhgXpJ4Dmpjplwo81iy3YSUMAdUIDZwx6JZyzDBRVty1k9cUNB
IEmsLzuR7ya94E0L8qNaMNv42o7cGQcXPjqt5RC2CbMyeCJuoD15rJXB57Gz5E2dqrc6Y8IcT1Go
cufqtP1tN8U8hEiqBclU3jqjfekNTMpR0wJG8ejSola+6NMpc6cPJl/7QTKOQzIvSBCKOf1X2CnC
VtKMLIgpLwykzvE0Po9QTCgMVrpSBv9ONz87RAxWkhy01IOSSNY9bCuy43Z2wyQrDTpKYV9VzB6a
6KW1PXYMgRo1Oqarna0B0h+aD92qT4hrj3OXcYy076DQ4Y4P8f1Kol3I4DHqmzfZBG+DBJ4wT1Ep
f7XSY52NcxuNGT+zH+pODKu0ZP4RJaivVUPP2ZKJSYAcutYUZHV+7CfnkxGa34nb1GiL0M3bFvDF
0IZeEn+ZfvVCc8OzVyMGnAx7DHNj6JXiLgPPtPfH8ctDQXfj7D6epubo9ffMUpZwWUdaDmFDJINx
a07jS+TAk3Xrtdwq5E23RdT69aAU0mWzAs0tOBCZz3DwLAwrAVeaLZeP217jJGN9mWM/jEguBN4/
TX/aCNGHhT9Ml8WpVKCb07cbG0sgXJrlyK1eKctec8oYV9ARCOK/mL/dkQQldufIq25L3921GMhw
U2DKSLwF5aX6QhK/FNYLsZk49JnSB/R4/wa7O5tluVd9DX7WVB4LcLB25jgUlqy/c7R6X2fp2c3I
sVYzH7fKb9GffhqeQQGyPtmIa7UM/rEvIS7qeomVJGYVI/JzhxQV1rp2aDKET+lzcCSMwAVQjxFq
FpqXezMUWBLG/oNHcopLuQtMHqfLiPVH2t0zertzcByJhS/vz9FPtIz+Q4mc6apnemuXuOEju55W
6CIMmJJnYPU0ZmNJMJB482AyUasMNGxwewv34ZjCYrLAtYAmELEHbCWH4z/Iq63hKyoI9CPNFumZ
26onKLexuWh8Odx6ZbvjEWTuaMg2q4RkS8ZGdTzcLAleTt+aULl18SgT/Zg5fXHoRP9imi13lUk9
QA/6ix//2V8wILh9DHsk4ymhYhw0hc81oRBghivIasoBl9s0gfxOrozVHPhFQD0du1ntaTcxV03b
jgKTQja5snbMDXSX4tfG86ngBgZVmrPrqHQBoSbZ+yCSCgtBFa8T+A+/J12DCm8Jde/yoS9Fc6Xz
ZWHPMpzGzP+NZ30MFEswSsg7QVHXT7M4G3J2WXCCkdkXxWEgS5DOvI2T56cf2aBNAadUH+YtZaUa
qx0yWx2xV2M62KkN0qVHq4gvQ++dOas4OPOBpSHajTEXr1mTI4w0Vyqz/ljo45s+4h4jUe7lN12D
6OdEPcIead0IkGFX9PC1waylabrzIEkGxpivW2ioOVIfCW6p6H8C1WpHR4i9uYzOtohXLGvfPPRR
ee4qnU1oqFjwZOiIsToMKucHYc8rw1q5oMZ5v7XPbqqmcrNt0vcPypf8ZbRZeHsKw+o3zYJP2EHc
37N/7glUMDSZVMMmge2o1OvHBdtiONjlsz6kxzG20EHBqbTLr92COM2KF1Xm331qviufm80vtJdE
IssuavqwY+dDmIBbs9GFdjDjHJP1GFhOcfi2Ow3QttZtisaETM5Ww3JG70R9p72moqclE8Yidzrt
KX38OyrRIdfHV2SiwGu4b+LiOV26j/lT70ZENm2TuXu99gxm7vJIme+x6Az1EMQVNm+fgGKLmQ3e
BCPmrRcT2AMRshtBgNTzAx6iqxGb3/XcPy8LamXlFK+dyJ6VlKRm/YCeoZyy08hjeta9y9IW73qB
CckxCiB7EyjypnkhKMAQwN77qrT3DttWFiZtvZt6e2ceb+zU2hpEYPZAL8+apX3HbjWxO4H9cEwh
OSdGcpOr8kmcFAf1SL+86TtA7z5A/TECHRspSEgGxT9kXgwjRblh9Hmv0mbbte5nZXlHU7T/2qK+
+NKbAlkybhJHg6Y6bNoM/lzuQtFizNqwuqeNpyO5zHuKa3jfbMjR9eaOcgYelEKXwbWMeMdTeWRZ
nC3B5InSYsq7nNMS0GnWXqaZe4mAGSprCmshfhPYioPMQHMXYPqpnFlmBZp6P/BEY5wNtkyRtY8s
+7vR8p/ctX9mkHapIt3jIjWr6ziRefAy80FpaDTrogCJjztg4wZzeWPZlBOGblfNm2JwrVDJ8kpl
AscKmyGiZg9svGAFbrV+w2xx8iZy54t4gcBBzZIscIBKJ3rALpLKmpSW5587O4FZsk9tow3biWUF
MVFF1ggbnL2Dga8l+7R8yb6a1IZ01Y0bs+q33VCxNm8h6qCBuQYcQ1iRqQyl/sZQ873ZVxC7rPFj
yevnlL0iX4TzkgML7lBtWILLkcvuV0C2S8U56IEbsnU+EhaZ3hIbisOxEOe6mK6Wbl163X2vC33j
Rea/nHXSRFh7L5Rx2OOH2RjuID4jMNFr3WRAOJLVjWiTF0JahOp5PhTJt27mI139G9bwH9NCXMCM
81kW83UaqSFlwmPDN2LWFzTA8oCDlQVdd2djCsTcAHL3dWyNR9fWdPryBFojXVcU16C6jGndDNca
IXwabgMkr7COHCtk7+qrPsOesxnNm4oMAW7iiKmQ6jhGVN6+DB1BFoPnXMvkY9A/q24+xouQW9da
7ibF2FBP2BOMlaOGuFbtJKvENm6GNT/Fyg2363VJimant1O/0YXX78h2fxcDTyTNZu6p0WmlAEYX
A3BpMjxjn9roir8wyvQHmx8A5o+VHn2BdGxSzdiHqJ11ohXLWzPBtYpNdHNKkB+wThwP9B2TYWEm
GjY9lpFwGXAo6PFnWyD2663/tRg0s0DuHoaWKrd3bocJ/latlgHpiTkQSRD7Y0FKjqoUTouL3J7m
JvWEurql2fGcZBDOiijCRnaugSEud46U00a6NEa5BJyHqOfomc2OH9r4eWZZsTmuABW06bADNxw2
Zv/da1506eyPWqKiu6ZXUJYsv5wm6pbZ1U5OwNSRd1PtX88f8jn35ExjhtBDbFiBnXg0ls3OqDAo
+MBO5nV6IKShn+eUSrTwHxK2EB4su6Ibnsdm66gCdLkx7omldbtWc3N+3y8Piufz1o/yj8GMWQZS
RmisgDltGE6Pdb4HsT2l5hJEEaBFP70vlfxRrV4T2AY7PXvzq5ggpk82GltmA5GLifj2ZrL6dRp1
YEQLKAKcs04RluO+DnE/LV1yLS383tagJywL0c807xNRxAw1suD0n/OM4aM4a1pmBGIQ78oDYlYM
0z/lz4ixXFQauQS9QauEPhrCbQEKrqzD1NotPYGd7gyM/lzbxvqgJeeQgc+rurxGIujPdFtGUteY
n1bbREyupFH92YUSZTKo3zbs49l1Y3vKpP1eAPZAiO9ubbs4sn/2RcsY1ZjWjkWqq8AJVs4xDTdM
jOyuUQC0TcSQGPfcfoGWEZDb4kCKd9M6hMFnyoSpU+RSvavtUmHrI22j75oHNHH9YdYZoWK0PDq5
ih5Msi+Y2SGTuRWAdtE6m8rARzjNyGtE9tiJxpmZ8cbUS5OcyVwz/QZWESQ5j0ouocWI+GH0ygnK
kUmYh+pgNgJUUzE9V4b+U5t6tDd81mcAQ5t5XvLe9TVF5MIOL9BHbCbWMsbZ0mMdJSvsA6lRvd2Y
XJJ5mlVbW87tqbMhn/69/P3Sbbpm3Yv36KMjw5u2GHo764qd/74kudXhUq+x8QwECIjZ4UrthpnX
JfbJa0YOzbtUNfZEecYgp+2y2CTNuv7W3wvWcVo227lxe2z/9rou539fknUxTva3HYe91gdir2G/
okNJQAMG/ftqRYT+7y/rFXRlwWnmCTiVp4Y7NP/vS32ljc7rS1RGTL8JXtKlgkb9e9HS//vV3y/9
FZzKelYFxO6o1TxvmhJ4IMUzX/69sAyC/R52fW+v7Np83c2T8XALEC3ZlbzOUv9eVFR1/31V+mIw
tn+/SchOYuRd/6PCMFu+ofmjXG+6LnFHWOTT/7zYdkpTPZ6tMtEI+pjfogBw6PEd0mYYoYcoRoEg
gEZGmt7xTbgDH1UxsW2KyYhd1qitEtNjNDLE6lyQVOa4sDhgfWf+fuC/ryh1eBNUdqdrDlgDIqFL
XACFO+XEtk84WneuM92U66c72C+dxDSWxDjxZjf0rLqB4Z9bYAFimzENyxGh49+MGu+6nrL54n8/
mb9P6+9Frp9bpFjpgPmIFT4ff9dBOtti2xv2Rybx4Vc32q8do0VMvEmu8TRjZd2Udct8jl7cMn4Q
RH/ZXaeRNSfoqvhbFq2XJ/BT5Lralfqc/X/vi834jG3Fh7/36r8/Zr7NQ8sRFIGtmpjFr5DeTnfg
x/19ObLktQjacpSsTnS///u9AZ/Of3/c/30Zt259+nsZy5X93LoYC/5owqmn/JybbL1g18vUMReP
FW/51ZQ0nv9dTP//dfV3cUV5Ge0g2J15Rkbt298lqQYD5G0N8cWYsgzDVXKMMTjs/95S/4/A+/dm
T//v1vjv/vh/v6xkiVUVE4bLx1qCCjj9fVXHC7Jdx5wRYwSSaCu7038vuvifr/7eMaYJjHs7JvhJ
q5ZTQeF0mqccH9P6kjua+j90ndeSo8rWdZ+IiMTDbcl7qVS2b4iu6m68dwlP/w/QPrvP+SL+G0Ig
qUoGJZlrzTkmEkGmJBm6GFbcQAm7sgxvzbShrdAuHAg5a8P2WDcOBlGEZcZ1ElxTcHOHiC9XKyMa
2ZR1w5LSiCFHGyula13pIZnHPhz2Tarri9YNGtRM4F6qeUN9P6Adff77eBWd2pPWRPVufvp8hxY4
xENklAnmZ813FEPYbKORJG81VPWDqbtXT/jutbQ12rQUhtOMQyShoaqxgb7qdtpd5kcEXuVeDb39
gQx8ilD6zzPTFla4XzBaD1qyLCg730zF8W9W2YsVJaHmcaxXpX9TnIyYlzLX0HqzO2+Iw5UHHf7M
/Kz5+ViP6svARaL991GPh+Ixyoq0PQdpeHVEbh2isjWuJFtiTMAWzTo5Mq7BdGzAB71KaXovRyMJ
YOMwE2cgrD7nh/x9nBUeIEAql/kP9SOLY06AcYXmA/2uvIaFqT3+yfwAXDgGKYkjCzh8koyC/Dth
Fs5GSXzCUxFMogsI0MSL3KPWHlqrRJBX9ZSYsXk1lHZfjp5+HKbnMr6bV4UMgEWKGXczH5s3XH5N
pjgUAv4eU4coOU7zwSEsvZ0s5R9qkeGtsOPhWhQrSd3r5kDctJDfncHZalfLGu5RLLJD0wT6dT7U
DnQFbVKilgpSj/nQfGeEcn1naSwG5mPzxtWHmi/7v48oJWs+nyWVoRGP8/ehWV9DdyokPfzpIfMd
kUkWVWMZ73//+3wcptFTXNmEmPz7qlwmX5Sk6cvPjximF582TbVuLQU8UGGXV6jLmWN6l2LaVA68
WoPkuW7EAOT4vXlVc9u8CkbkRW4NJdJDjoF/Mq8wzuVEKqUTNh2bNy6kiMOUuQ464u/pFSlmcrYM
l4bboacw9RSXrb1SRiClZUc6JHL5V2lF0UGinqcrjHigtekPS2aisL37a1PejWC8Vw3z9dGWS0x/
P+smVq7ltMkqGawDzQum0rl3ne8QOXnLmo1sx0RHi6NBJvFJym43P+RxrPIOJWv+62MvUtQbOReH
XjO0DTH0wbZQCNrAbjyekQU8jTnxM1OnK8z7o1+ZP7livdU1EVsey6xIhijva9rp8dlEi/EkFTVc
unX/quOuHkP1Jeo09ykv6cVK1XktNG9bA0ytPV4wo8aTWVlPlo2SpHZPPf6kAadbI/1fhQurMSzs
cFnn1lNJxk6deu46TJpfXt/uIhXDWBl61VOrxdWTmyffMiZkFFdvpsnfVpkIQOA7P9OpelkdqfVe
8dNwVX2r+yHRH4i3+UWfGKrN/chkveDPnFI5fvkKeaT89g8DGo4Sky43543VOIL5XW8ri/mmMe3P
95hJDloI8nMTX8ZaMmzMD3CTyPvnsfN+oSYqUFOeVf17y8vGYT+mv8gnIW5svvP/PPZxz/wMJ6qX
HiGSu1JRoK7/ffTjn7ZQqFHTTH+bd/OWFI23np/3X398vvfxwkbADXYTEVc8vSQKm/pTNWjGcnC8
/7zs+dH/9WcfT4z0plhWRYj3aXrm39er/n3vj3/59x27QVRh2XW//x76rzf2fz8pUwzO1iAtDK02
38Hf50joYAvMd4A0B3kvTTPagHI3C0Pe8qLonpVQult/8Own0ggmxq6BZBWeW7TTI7V7NkRf3Dqq
MdPOfCSyK7kpnKAjmBMjJb3qnZ106BJqRpDT0LXDocj7qz5sWsI63qSlVGfE9AQCR9J+NpKOIsTk
kz2YYzXQBYoHk2ZoSNVUZxk+VC7SIx6/VIyxe55v+Rn6XbrP0QF9e0WV3W3XQlfqZ4sVHuUtwDMs
NFSWXZnV3V1UpFO8d5Wo2LAKooxVp3cXI1LSzfyseaOk2TKujZ1TQki1iL87agbdGdc292bcxUeT
3/JTqTokwZgm9e0MPVhgECjUuXLclUAn5j3SE0YaCGhNshqjmg984BLC6F5nQ4bJebql5H606+kX
efT2HJf2UvucENZ1B++pEvk04QpFiykPCwaXzuFH4fWfQcqbdzIW+EIgFy3M2jsgCSEKUKvstzSz
N7hXSasLJeFOvX6i5eovoOvYn45On5g+cHo2Yku5KZn70dNZ+CwL55xqyZvneMMPI0IGRHvj7rIs
OCSmVlBpLNwz+geMSrnyRknXvpXjUF54Mj6VhCIO6wHKbOb4ofkpNiCv1N9tRqBBMcJnV8lIxM7a
CWqrgnZwJr+1QjP2lCdE3REgU1I+aWLgle3BnM+BJKR1z2lIMRHL+8VkVrotKOsB9QnW86uEiLMY
NY1onHbcKlKhjk/JC7VsjaUjE95LAapgatL1J59g0r01CH9hpOqv2MyGKzVf+diUMZU5ItM3vaz/
QMOqdPTq0t7aghJMRmi2Nw4t4HLcF7YybEoh6ePbdgS+t27wJyAEUtDbu0RLnf9ulGm36utrmieL
dsKYNQBLcKOEtBam3aoRBmeUK69AMCkqFK9J6ht/cDu9wqSoP2iCwm/PimbthSQi5NYGSoNdLwLp
YCInjPaoYd9/agbatAT3YLtXWYkdPEv3Dk3Xeo9bsfEVZb1yDOKh0JclMjYijtTi2ZxQdMi8XytP
cW8lPRZ+Qkj6lNaC7FlKFZtDxNzS8xwTag2C2i5y0r2Wev2JAkSNl85boxlodiiFinc+MLjXBClq
BtfNIjZgriH/7pWkvNV68e0McfAOVVEukUVHl9ZDaGcWtMH0Qn6HaByIJACwElja2uiLkuI5wNU+
oJKo1fQHDBUzTFhTBxni1r30OuuseGTaJqbd+RjYk71blERljP3wI+S6YdTNZ+8CuE+Y4K1jZlSM
KUFA1awiKAkTWk/w0PW/Nkl18Z3CORgutclUGhBtp2GkDPmFZaO4JlZUnLrSfyZCgGBIQZvrMOhA
xXXSYC8EI9t7msThuoPq9KaE+S0OESNDe/RADbUfqqFa761RZMui1PRL1ZiED/gxbAcNEG3htccq
kqyCaQGtiXUmNloPzLsT5P4Jxw6em2GXucGn7iWTpScZaOaUhpyPtUI/qQ2MiTVzTufmK4iNTQzI
Em/D0dWpWxmmo+19h1jwZELcBN5v+i7OuTGYooBICpgJ2XYDf4xivaE05t0zq2rlIMVfs7azj0UQ
fqP1zveY8ECzKAE/aNCIPx3pIcek9HHTKxS3LOr9H6IH6JB7OoVKKz0EBVdFYYmfJPji/FKC5tYZ
92J0OG2NJEZsYtc9qzu+NSwjmH5VaxfpcTMNisxrm+5Vjb2Bib/zPZCuQaSp2iKu4ddr5STKc8mK
d/Mveui0aov5rHuSE1dTS+EVpPBoc3r1yyGcJnCiq27OxBvI044yaeehR5p2cX6YZ1YFFzfx7FOo
+MUrwzTXmI5JrO2LHSBoXmdm3uvRNu66V/4hqCgzYvVYT1wD04SVrRZddiqnXXvaDUQoFxgsiCXK
rfAMJglTVxin32a2iZuh+homNGqA3q5ULfcT9fd5JtdCql4oQGLvCh8+JSrBkNZm+R/0K5P4DyH+
U2hG1BCwrB09tw3XQVerd3eMdeKC/Xbh1ZLwsYkWWEg9pFDv5pym7IZoDg+CLDYw5vy8FXWhimrh
mOZEjBR2uPGE/KU7FsbLqqbPa1hTCixXbYgcCZHyvRGfrE8uaWW1EryEhWpX+RnIhFzbIYJj+PWy
7+5hA9KlEC4wcPaCmvan4uN/7jmNwiq+P8b3CBj7DsaaD8jTaj5LszjZRgyFPqb/m2Ud75ozf8Hv
Ea3tPAKn89btiZ7oqYw+RkNMG6i1E/02DvQ/dELVVjVWx5uv28cSi+obOWVYq1IcufMuzh7lCXUl
VKyIX+48DJYGkM7E1XZRmDtnEnXTbTAEKd6K7ogXTXyCy3D5L4Z1GROTXoBemzFqytF8yfA80LOe
yr2T+8HS/rml+INcYP4DwTohpByYSdvKoj0RDQVN+vkgaVXvoQg2Mel6vVm3a1UEzHqlVBeBj8U6
yOxsVett+pIhE4YObP3qHXKBVL9QVygqmmuBXgklivY674nSpYe8VqQqXvu0So+WSUUynzAujYKP
p9dwP/dIAS+jNSzQfA0fTYVSE5F0sQsNEdwjYRPAOkTrSIqN0dXIwOcrqsKStcupT8zHjLoALNgP
1a2LA3ddDWSCKGAK+zL9VjvrJTf6ZG8QTbHOBEaasrIgWFqWfp03kGOIEqHYhGqKY4HEyOCQ1TxP
yoSh21tNDarFELU45VVy8YIuITIDY/ZKTi+5t3IkhgkTKfyN6lX3Md1zzli/rAEUZed/N/Fr0gIm
yFUn+Gp1IlDVMcyftVGae4gveAPnK6ZH34FEN7e6QS911/M7m3dVAUO0sV0QpYhKBWvIux7o76aB
uyeDvbxRgNTebNWh4IReeRHyU3khC7hpeuseVmb3wj/9pTWVd+wVopbDOHS65z4OyUTxnfpUuLjQ
skKxX1yNqIcmzMoLYbZoeu32Ocvc/qKxKn9Vjfq5Mwd5mb/gxuufc3WsDmVSXkHWhtfWj5nqdHby
7QVURo1M/dSsAH+bG2YHX/CISgFAS9g4yKeWRoLCaEY2XtcefD1RvxqbtXugOB2SDiv78Ao48tLJ
461S1dlHzVXfNpgZxG4qbnaiPhu6l35wEXE3aZmsdQtVWIjEkUC7epUbDLNhVhxGM1/3ikfwYt59
dxa6oKaDc5VlPSlppW+cBfZHajL4EMOyfh5E9sN1KfAhZoAG6eXxGYbxG6UP9QVwZfACekmZdiy8
VxeIRvCBkwNqw+belVl7QeMToUO49lWV/C6Tm4fp6LfGn2G6rTmvUEyXltFPlqWwePdDQbhI6tJx
mnZrZgHgIxp6XiU2WLMpQYWVbny07JHYwwSf52PYCQ3XoncDK79QyecuItYi8+68mfn55F9ivnQq
C9QnWOimkvZJKVxnPzJL9BGrw7KYjpENytWFC+2pqzS8SnGsQE2qyI/Eg750Bki4T4pyh8tiX/C/
sqe3w2ti2MnBprRwbXF+7FV1/KKUiZemqOBTT5e6+XpHMzCFJFjgQOHCV1RRfdBL/1WIrD2m/aTQ
nS5N2v/u/r1XCU7Mcf50MpLP9ehUO3Wkw1OgqaOaDl1vPg1tKWj0RyrhvmFoHy1lJMks1M5aQdsq
ny/pdVBwqbSGfKUb1MDSaojevIh0aJgfUWMjCRV1QB0OCURnRvlZHwuN+WurMSel7v0U52CdHug6
kSO5rxzRUTlgnFJptH3E3dAtUdqKnT7tdr65Jbt7fM7iC/FC9iUzWYWwPhw+0j6+cukr6M1K825o
+rtEjIaDz/+NQr9EEAqWrA6rHEky1JNqppY1MRyKml5hN9jFZyhi+CZ6926amrNPA5rmqczKlbSb
jslvrpwon2+APFQ3KyLwvs7WPglu57C0IVBZY82cgoUhelR06wbgTzX31ZMt6KgrmR+9BAxTBPI4
axCjYiFrwrxoh7BfR4VYWFC+bkrKeTd/sHkbIJIldWJhYZFd+nklT7ZCdAkVpi+EA+iJ7R9K5P3+
94aiyK/SLI3j/JcGVbxnQuaHefyqUV9h+03EKY4NH8c9nimCNRrYBEX/A50yo/BzDNZxiRIbgJdT
Ma5H1UtVxC8s1InwnQ71NqWy0tTxmkx3yrpo4dFgI53vjRznJ0kKybrwkanGEwExFYgtetW1jyNM
klfSvFbzcXMa5CFZu49d3zffBWUDKs8tGZIITudHOaORr3JAmZQ1m3JdhSaxzp3x4QNZ/ZWOLPvV
6QJMcleVmcg1MHdvQys1v/M2/o5SNf6kY03tsK+CZRINxk5GFfoR38WF3nbnROOjoDO0Nsidx9UG
QN2VrfvVkVcaGfY9dgLnu+vdVarYGVI40MieFrW/XQUIRtSYHyQ5FASGIWilrMGEuPc3jaVEWBnb
/jjBn6BF0bhO0CaADiqJ+4B3AzIN0CIbewlE1mcd6RUv/bsW6hTebKe+uEqLFr4yHCqOeX3KC3Ab
gVo6JNDa2noiyiWgKINYVV9cq/8kQ149DSSCvAwQDxas2b2tsIv1yLkNzRe3lSU5PeNaWm8iVliG
G9HdizEYpWOM3t40WN6aOvFL80PIIT/T4vTRNNbaPillcMdtzBTUGm7zHtgR/CsO1cyOrJr5kFG6
wd2Qf/zpQU4sxms9agii/7M85S2AblVV4L/TanVE/rwuTBTFSVyQS6VbTLJyz/pJAZWuxMT4E7Zj
rZTKwuE47Q4leiAHFmqcZvFnYOcvLTkQ/pMPnIYJ3h839z/whxxHz5XHNM7jVzlXWBKtrphvtRYe
fqC+jx9W0jknWRIoxyjsfdTtVxC26jtTQRbefMVuXIZfTatcujRrXj1NF9uyaF/6zsJRV2ZoFsdE
XLI0EItG6su4Scw7hACTb4SX4wupsIpJtcVI/t0V7xTEf047cCxrx29whIFZ+GmV31HJIgAgmLou
uOThUI/DNyPoF0qjnkZm7qgEibVB+K+fHJ3eBEG65BchS4C1FkxIBTJMRiLPws7PEC37MLSEH267
FFE4nFCbKJ1CnryczKumLdx1IhX7XCgOtRxNey0qCxuAwViv2JPmKa3aK+4nBIe2T/sXZz/9AJRO
caltmPfKq8Jc/SrdLt7KjNQeUejGyvMdJhtm23F5V7Y43yaS39g1YivH7ruwLBbS/qiBjJ7/E3ly
K8PzSbUIGy/Y6pxu4KLwyksvIDhaz/IP+Cd5pyOUrpt1ylDAKWrmZ7XpdTrGzV2oRbODAmaunTyy
9lSGDMRxdX3rxMS4MCcb6HjH11qvoJApMGjM+vmxAfiOqVYDB9QbZbXOo6UREjvRNWHzPG9kUhAg
GTfjJsiSLz9Oq2c/TqAu6cVvMFGPG9MRP4ZYOmqhh5w+H9YsEvOtwEn6nvfb3HFZfznwOfyC5oRa
cUtyTuVlc6krO790cdpA4fLEV8/72JKVSqha5B9n8CwBGtDFLG2EcNCGZ9AhJ/L6gilpj4KUwkcF
0rtSLyHyMqvzlPOjetoUIlnCcUEL0UEjY90a9GvUchsioSawtV5TV5Q5Ho3e3z2+CrzPwyr0YY80
MVMXJ1WPnLfJrmc2AvWQ2a/fXqkVDLc6zfLn6Z3hvPB7YX1PN3JnsL/9uKeeBqlQtt2LZYmp/tgY
G72w3bdAH3aizn51Y6RfVbVJN7ULCSipU2fxoGUqPtcfOysuZY2SYYZ26oULNSw1D8E34kp5RgmI
0n/yiz9On0wkpzJUFFIFinMbqDE5n218gALsHkIfl+GcRlN44BzbxA0OkOPRcWTob+K+Awii5mRp
yiomZNMbhqv4nZTMCGhXkU9bCnU7nwbDAEwBgVGwQmRD3YPKyLxR4d6g5cbZpWfwhOnvrH1dxs/6
NHf3/AqfcMO1TTM1AqSGpT9BM7W0cjYhVKV1QujJCVQf0my03W5SBvxfPhqJKIUuyC2ITe930//B
mBX8yhRkWEWNDOuRIRKh261wBKfLNo7yLalHN6ly798Xp6cU7wl4fQwDkAOFWPQhNae47uoDiEnW
9WYYfjnqQVdQ5lUxHNBGhM94cNVneuRL1+zTs+PIlzbtupdAD7uXmOgh+Mt3z9WrfZ6zGiKEImEG
qmv1SyW48qkWBpUwaNFITj8j2uUqHTHgTUY9CcONfZdLogBLjAZtnTJUCOS9vtOK8+ON6a0ebHA3
2qi9XLkpkblsEhfBXxRj2sgTy9kY09SdakhJAnhqnBoCfJDb5VZ8Ev22sqGigvwzt1piKu+txDTF
0mU3lBP9uE0AwfzPnXHu/tRH4ZxnjGzF9ONUohieAZdJTxUVRdLR7ppqkYP1AomUoOUcREIega9d
5286AsHaiDig6VZpwyHIy36vRixOZdj/nn85mU6PKYqyXe077qk0IgcCjRMjyGo/mjRXtkRu4TX3
lGsLGuAzYVDCVRu4VzxY2sZQ9GvRBuNSn5b5pSDq0/VoA2sTQbuk6DpD5ZnEQl6Zhy5IpiQa2O6+
VqgYu9LEC5W1Y7mjPJ7V7cRkoGLR9RNOhCN+fAtSmzMWY/lSsY3hIH0f52GM65yC/PjToVL11I6o
1hUnwXjcaMrBaIpx5bhaeQVqyVeI3yLEkgOQOM9VxkMn/v33RrwKPI1OY1x8RF7srwpjxDjuil8y
C4dVhExgR/2+ZIhL2y0lovp5Xr1HU6jSqNUQiFrqaBAtkWsBWX9KMGh8aX64dvXe+MM5tnetJN9Y
QPJWppsOJ3xX/lOtJs5PJttE3uA7OgROYWyZUeR0o11ajFzxVANdptu0m8f4AwqQYIPUbN9skj0j
EY8/PItIBEPGVFU96dG0F/jxDVOnCOgSF5FpGJx0995UmCf6qZBA/bVFTTnsiqk4QkLGsirBQMTV
CHhS4zy2w/Q2D/Zl6N/yWjXPhHZNluAq/Y7kbyFE/bNAR76EC73opDdALGQm1aucvwXxMCCS6uX8
2wJI1jz3CSmpqh22CG/Q4U2gY5Yb2jLpo5G8Q4XgSILQDTOkmjCIgOY6fCzbVNfzSGFPY1k/jhjc
kd8+wmJGKf8IxsWbIeR3mcD+BgrYL7xg2ID5Z76j5Ml76751qTNu4WVA/tQ8uc81bG1NNmgngAe4
D5X+NbVG9R2xkbo0HL88Q9hsoVmVpxbNEr4R8Hk41ssK+JXvLWRvjdjb8hcLRPyfSv2iXmeu4Znm
KwkC90RRfWlOqUuyGNKT3qEx7Uktmjf1YLsHKr9k+poLEAXhpTbT78enHJTaaZ4P1Dr61b4BEEEF
6BfzcmWRt3JikXfqcbAS0vN8Akfgou9DjWvQNMfs6LufamTxQgCQKQpFXDvyFPZxZxysoaN6nRdh
f4eDb6JUTatTir30iQid4WoLUIApgdu5ndi/nEBHnFVIyOipB8HCL+4eKYe4o0BKDmipUHTB5FWr
boH72idyB9KNhq1mIzNMrmOfEGyY4RB2MMy3QyP2TSBh9IJqwmonGTHLZjOPqpEPKUwzx5Mb1ip4
HBvxt6/D2XFG9z4SuIImvb8rlhtu5rOoMlq5j+0eOSQd4PPjupozUp5kTBMCsJR7HpXil8u8nMly
Dy4yqynfp+beJkDrHufafc7+MXO8jokb3yo3uUU6zZrArt3r4w9WIdURP6zWKtGky9CiekZxQ1+Z
VkVRtolo4BQ/otA/OL7a7jLb8E9UrnRUukxWMIk9xVZUX1rHkk9N62ESIg/IvjjuOFIsfSvakkSC
MbfsJQgP+mjTZMrpGb+YwZAKaKVASbygUKni2tiCy/I96HICbMJwWII6EZ+sVb8jg15qnkCKwur3
7Hi1y6INEnHShnupmj1iL7x2eRm2eNe4FendP7eCf2+NiE2kyI3X//9je1D0eMdwaVUMSHLMoQVM
4QZ0kRSswdSb51ADSskwEZ17nekb2abaDi9/vtYMEX+GhIjh4+2+slZDXN8Zyql0dPJHahBs1GV0
T41/NEm8iyQrU3Tjt0xP/A/LRs8b4A88kYfnrSkUnjyM6zvEc/RO03Y8mw308biOmhcjyCchCDir
QSHqlALCOpu0UvO8f94AXqRdQnUUGsu3V+Z8swlJP2YE+8FQQA6jW2FxW+N3GQxBqtekwwlE0q+o
qVarmOwgwqDZlGPR76xSd8pNEJklcGc47em0xkxb+FBNNeK6Twt4sCEFlkGjSEQfWHsKWEsCScU1
pIKs3SdphqMLK8pbN6B+xrrib+ZdGFAImfjeQ1avhGh5EKNt2sZCH8Kv2Gf66yi/HrEFmKCqrZ1r
PWV/PIQDRqWD2TveofCmpj8a9ZlvJhw9P8235o1HkZRwczLDgtIIV5oOFE8fDbHXsMTOb3HeDOkb
bbP8I1LHgz1dt3QEzRkc4y8DjNTgA3JYZ1pvLEWncwX1kp0guAxvva8dumkzH6/Tf1LkskC31kQU
jxRcadxyBkkWH5xWc0DbPH33ivZD1gQ/m3A0zNhIrri3THDGLe612MeBoMGNCOii5Z6LPie38m1G
sfgoS3TksYLVAMwWuQvThWYeLGTgvj1eqV4R80ROoAOxAXFuW0WHwUy5Xkqq4FWiQehig7tOPdRF
IVYJGH2gu7F5U7Dg0V9X3gKfcFDg3RDIp128lN6Sdra5kp4mMXCFOra4EWXa9tH1AZK/C9GVA1ip
YQHZc8+K4KqQuOQUYFID6zOnOvBXwWFwSeCF/piFCBr4bAwlQLMCWaQ3acTIKAamnWRnR7GdviiO
GSyDIUGh3pDwFrpGvcxq56b0ifz+3xs+U6dRCbyjQaYFDV+Ml3NxStNwH0yK7rNt0QnwRXroKmtS
8KuwzEyBs0SZ++ptUIcb3a+GjwpvweExSJZa8jitbKGj/4oE50fmBfJx1mVjLxdNhT1LpslBlkX6
mvFBseI1bKILnBsRHlP9gm61XZbR1i+wTASBweKDqNCnEA/mOnNkcZlrlEoeqmc1p2kX1zsDTcdq
FpYwyVvplaO8eSyhdxFg9wXovBxSlUqZnXqgtwOvxDqqzKxlZNvv6sicfu7i6EzGr2FtwXpze7ky
p904EHtR5+Y+GfV65XxnNjRhfZo+2a6iPUfE4ZWZvhsVDg+BWt1pF25lVOjvbp0N+4DKIuqpb0JL
vINWTwF9ZB1xE78hOOaQqgZJklSQkpxMiRa136z0KCezBD9vYukdkESZcPy1lYXNySuoU9fUk/xp
ngT6sN0pJa1EFiFASrQJraoFuP5Bau3p/uVnEeLfoMPbU84NNWJwlWFNjZECfeaslJ4WLaZTSmWP
/DM9ZBhU6OcUY6ZfNDxJzLemcWTqOz/W5UGR2rg3ouzFb2O5blrBEqjUUyJ2Mn+Jup7vqKlp6w9C
D7bSco9mWTMfIRSymJJSTM6tE4PGIaujHEKzHnr4j+HX6OC7IFJ0w5rQW+113q0CW1slYAy8qiy8
BWCPY0ZffouysNxkdS1OVAf/ucVJ/s+t7CR1aJSuEtPXFahOsEp8GqaCb3HaZG4JYSqZJFphmR2J
NSkuSRm/CBFPaLZmwP0eeP2qn66Y2HLBxgnScR+fUMmDFraKPgLoirI03CA4Zr1vsBrJw4rXGcUn
Y5rkzZf7JKD2XhTYe1sAKbGhtnccwPmk3Ir4WTybqrOhxhZPn87jI8oC42h0/aErko8hGpRL4ij1
W2zu5nYP6rH2rB1Gr/6ltqGHbQAhER38XF3gVV2SZAnhQ8kFjIk0/Omk8d3q1nahBl9mxeIf8Xh6
6GWs33Akb9CP041i0i5041yA7WX5EY46xa04flE0umtm2uB/a+0u39iqbuzI0/bwZobWoplWCmWb
OdvaS/FczjM+2v0nKBTlpjE1JhddpLy2RbPAbkl1d6xoOLkWnzTXRUsGxh5lBHIxSWUFNllf4kaN
xddEtgr8lW9r4itqs89ZxdHovX4nWsExldNjMZi7PQV5L1OOLrZYF6dsDenI7QL92XWtZstcPNqy
rsso/NAA6hSCLb1WLtVsMXetSXZMr/OtDEKeo66a0WK+HXNdKSqW2JT/zLMfFq846s03TRjgi1ID
fZZLVRykQcswvu7Imnr1HfU3OtWdr3MtSKorRFFqeHrG2TWvalsnbPZ+EtWrhlnHDmNMid0w3sxS
EZWq64I69ob5RfKsEjmwCK1k+IzG+LmxfWrB0cCcIm5XtN7dHSqGeCM1jLiRS4/T7af1AEWe9fw7
mX82867jUFwfjGxtyky54NsMLm0fIEWBWgSllHLktLSrppa3k3vJ5tEfrwbMgr5x8bJS286l996W
xhoTU7yad52gtPcNEA7izbk2tMMv8puIyJ50c24Uoej2Q+MSeVp9E8L9LBKEumml/OQKcOgrmprT
jWF0hishC/FiFIY39cAJN5kW/fMmXoLE3UbosL/8ynm1skF9k5Wlrcjvsw6xXvSnJhs1rKeQ0fWC
VpWi2u5S0ZTw5Jl9dgTm9JwK3OExVegXhWRAihoZ2cFesZN1MFXXUUFUaH4Im6jQePUUMuPYJtks
6uqbpnUINTSKleC7qMDyVzYggtN90xi3+SIc5yh1ar1RWaBix8zyvAOizw+6VuoD2uzkYtBig75t
ukttyg0PiXM5o8SEXz+WwYpfZrYzggqJl+BnK+BbX9SaPDIhRfM+ZFQ0NXEsO8XZmUZuk4I4yU7R
f1AUEi2pUkZwcPQyOM/XyTFFGoVZ5b2WUFnnH5RZQnissTe8+bZOyhBW12AEphnPP8/ph1pN5ZTH
AEj5P3w2tVbdsJyUi/k7cKTmLrNJ0jcCBVwRDZghMrK0V0Ts5pEJ+UVtSGuWjtRPvckUGduCeKOl
6XKGuQbi7Gl3ZO3rqwiveFshQc5NuyRTbqRyaFOlnlbtGsP+ptJbnN5Tna0x9PdBGMEumTR+alWl
e0dv62WsMWSWtjJeSGNNLpHg/Jt/PPMdQLVhgg4QJDWaJ6dGgRYxGi4lH06Gro/s10bhgpGm8EWc
ihdr+wbV/kmDQUDcQW0hGgZOi3HfRkanTxaLArFii8Hy1DItpjmW7lxySZ8ctSqJ26ZhgOxvuJot
DJrRTki20MDYITXg3kkl441showWed5++m4sIIP3yrWxzUnDgXhVKm+qkj/Pn0GWW+a9BTAfeVG5
GywPOjge150nDPfo2yhrm0itn9uC8khITfWjjsx3whMmnVZrgwm3KCYbQ+mckPVYVQmKZBpUK4m5
gGlqcsUcqG+7cNC3Qq2CswzyVR+14skMmCLpxO9tpnogNKXCf9d1t15y2Q53IuqMJRky0aoix/qs
+PjGXKffPWas8CwxiSXxr6HVG+zgOG51tQ8ufzduQUd7UNpffw9hslqXYVcenQR06jxVy3vamCKB
guoznVlm/4+xM2tu3Eiz9l9x1PWgB8jE+sW4L7ivEkmtVTcIVZWMfd/x678HUHXbZU+4J8JBEyBV
gkggkfm+5zzHDtptMHt5p2fe/GxI6aSEIV42To8uK0FKNBXkvK655lSkMUzr7aNGOd3RhHWr7Cra
B61drhQTH29nI58mAPxsGdCFpy0yyAjwaDHbNeUZcN74VhmYsi1Qc4c0KsmeT5UXg3jcs4u1aGl0
Vs5f2osVcgosCzgtj13DhAjvuvaod44NWaAkxkyxFzmr32VPkOPiY/5iUfiHpvXbh85q6LRgHWn/
ioHtRG/vW1nt5NRdSpn474BbZ/Ds2dQMOocFZR8WUvnAqomH4d/PRn1k5G/UXVg7KIws7ZUZINk8
RIWAbZVhuA2RQL8OsYnNQvW/VlRXUOjZK1k7zYtmas81fLx3xFjLPh7IMdVS9No2vTGJP/pMjSZ/
sSk+jhS/nkyLwrphOAX2CGX7IeKpPXH1Sm+XcLae45qxZ1LXFdODO0iTXJR2Ow9dkSHUlXAJygn9
EvlGiWHEdqbygIfnmeYe2i90jvRe9Lt22goIuLzEAuQD+Vu0cqbN+QUvdBbk/XZrPyJ2bD4Mm1b1
Zt7UpiryRPSgShreJ+UEyZhWQ5Cr4nNSiy/zlsH4ygIa/VJK+XqjeGN7//szJZzq6mTjrvIqhBCY
Wy6eqfE1ox5481r/ZajrcMl1VyDF4xm1Z27j07Ng2qd0/Y9Xg5Y/Le3yj/fO++d3zO9NAyjVUW+9
V5QudoY9RmvNifUXGerUEGMos11mXmZlQ9gZiD+H506CpdeI/t7ME6eCvNqNSjcijuxxyogClDsV
OF1nuG8UAh8tK8j281vrqikomjcR1xSBha5o/WMw5NHREuAvYoXV0MAC4KmtM2WV4BW+A+LBfS+B
K+Or1VcjqKqXXjIAT3r9oZ2CwnM92hMgGpAKPD44NcDLpPXji18O7ckuUuJ8VCt5LjPtoKA7NtS6
uOV6WD3TorJiR3mKA+k92JRD5r1eC4rXHponUxPlc9xF4wnJS7sYyAJ/GvU7jxLEJhsndbbZWjfN
ZgQlTs7+CvPhqQqD+Al4jbKF6qRs582+Dp/mN9TOJKkyLItMHn58/oe6ohsR2U8wttb+2tv4zTy7
9DaO7SMX1DT3pPQ5shTyVt4Cx7n0Y1A/pn5WHfoaGWUOvPQNbQEAF89/dbAg7iwFtyWZfsWz4VON
CtEs1d1nCd1+T2wpbeFpU4nqR6JU6lta981dQ6YkxEv2+241QGsoktNAffVJSyiSId2l8Oqdi6n7
24xC2R9w3TIjzul6CdQa+yYNml0JkOykm8k2zgSfDUq81Tw89g3zwVIhMVFHXsTarr4NsQFkSFOj
7y0RIUKt3/lsJxJAWz+aQU/akJ/Vyz5UQVXV1DfixnE3zgHhJ22VxivrB4CE6ilNmKp9bCsengcX
jnje9E9KkVPKZ/Z/Uf3BYqWhlKc0cpU9f6yxIwnAPA8jk7Gi947z3CLOyvDiUXiZt3CQ4f6qW+tI
fim6ESbpncCrYGZDeausUttx5tvbbmQEy1k3bpmOWdvKbu290PX0rs9gXsWdoj2nsv/WQOT4LSTS
hcX7+4CmZQGDxI87/6nTW0T2BTcfwfd8LK2eqIw0JpE541406o367nzuVX1ct1GhnJgFMJdt1PLa
MByfUtKzVqWU5VuiafuOCJDnAAPajjoqjGgoF0hSPRb3nBYaacGTQCiwDWQ5IucmWsf+Z5rzJGPx
eFKDkFaZQY5YhQEEMWP4iI9xCqXS/e9wWeGtBxVpJPLJMyh4GgWWEvCm/UKv6fAF9DVq9GINnJgj
nf0K9giblAL6lYvIbU9SV412g2DbxoXvhqmn35nTXEszqHEVJrKdedox7yuGZ9uB6OBnRrzRVDu8
db067nW8p0QP00Se95VF8SUPYnR+KX74lkaKv4a+odH0YhvO6CRpmzT7TZq/zq6iRtT+3u6UneJr
eJ/KZJKDiSkxh0lMA8gtW9Z5fCwKc7gjiEihO+UUB7A9GO6a5DlvVUjoYSE3FiT5zxJoUFbl/X0W
OpNomclZVNj6dlYEw4Fbg61xn0xzyl6w6O56gOuzKr0mVqRczUI0J6Qlt3KC4swPjV7iHY/dux7s
1DMn0DmlOfw1tVmyBl6cY7PVraNvKKBIUic5KclA5EuXOQuBMGrKIlVv0g8zXJaw84pIu9FE1m5R
hOoIUS8ePKf4Ej3MM1Tmz2RWn+PbmHvjRiSRfEklJEY3slUSsup6W/c+vQ+smsOWcEhfQ4aT2ycy
ilEAJSnRyWEwKQZ3pCMWJ04l+iF1qVQHxNpPzEGQKw75cBfVzPm83rZ2Ol6KSxgJ0Icet9YuE/GB
rPrszsvlq98G7qKVkfU8/wD6Q+uZlZi7oAVnL2Te6/f+RBHywuSbpIa1tFpZ39tRTY218jfl6Jkn
IM3qmr5ZsjQd56mxwv5MtHP7WCsPJbTKp5CZ3yEL0vYUe/pV5nZ55HBwwMBIalclqopVMkd30xld
MhvtroV4S6QL76r3lMM8/9GBddQGyuRAcEOKyD9bWbGvw9+wt6KTaEMttdpqnnsLSmbnwiYpMcwQ
DI3tlMUtOxCUKBxXWh8Un5sckILbiuQ+nu6kXqSd8wSZxbUI4kl/Ercdbi60lUaXv0WBKU9GRd4H
QYz+ru1MqJuZ9RQxl95lFalk87OAGghuBqvYtrjatj6uly8IWrKmWzqj7kPfVH+81CiMFiUCP2aJ
8/gGMC+C9CWbS5t5/kERmgAXNkSPEOH86GCkt0SMw32sxCmqih5s86h+sdATn3UkkrvRMW4EZyY7
G/3wAhmN9pSZxbtXRM27IehQGZX8Oqa0Lwlmz68RfMadxWykIlJryzWdX9UMxbVK+vZ3Ma6yTJrf
ewVZm/AGG4EtevQIwlYGj3mtgi99K9+BROVvRAp6GzF23V40E3q5ddNDIOFiWnmSvjU6FOWpIZCF
+gY15heazMMt0Vui1sDREAbjDK8+Ksms6pRHYSCmNIfxGX1tdQorDeH9VELIS+bO3KqaswMpjTQv
g7WghebSwja4CTpwxksiZ55srdtRZ1PvVOHY53wA2YABKfhaxKhXM/Vai0Y+pEUTrLH76btmak2J
tr7TGbxuuo0SPEnMK7dNf4n1MTvMq/dYoVaJmSzSmfC2Ej9RZHQRthAKmZM7K0GCgQsAFlZK2DRw
3PFZ8TqPjMFSfU49lIVK9sZnjlbYHEknkajAWw2Pde4Y4U0zpqqWuJpjzLAqS/cQ9xQKioCJZGpT
Yo3Fkrr4xC0041fWcd4xcvNnR42NE8IA5sNTnzCtCFoOEVOQIuI9FVTZzqVLkjXQh5WuWqe5IuBA
PKPYWN7lfVnf8pFhzRxFt2K2zpy+dxh9qT6AjzAGijn5qO7SxEXq2mvOdCt1Pz6vkktdQQx4czwz
v2q5fMgUR72GXXQzRcXoS2jEJmgCnAyx9a72iXcp7dS4ua57xgf52UumWXGBiYvlx+eooCwQRYa8
NPT5F4VATJIgLcLJx7IzD0grgcjrwNadFqVwJHBlp8qxiq9NV8r7urHRHvGtPiGpA3Nv6/rXJrYo
V5bpl7lSCLbyqvkV2RukPN27pSu3bZD4xyRGdt0NcbVt3MG/6ALgft+STFQAUduIsE8emVdQmPTw
QM6blNQ4VAk1xgTkN6/khOS9v2+q06ZeVgmUHd3ZNmOtAJp3iYrF5LeeT6aAKjHlVQccVq3tPz50
TTDfG7NB2c5GnWrEt+YR+Th7d0ruJbmXQaGfUr3yKcfFalWioxWjwVky7VRxxdNKyMmQnDaFYob3
lIbPpczdH5UiKJ5kq4vDvBTT8y46VSS45YQlXJQifOKDVZ5JvxGH1iUXrzDwFXkNiZN23H6l2oVN
ZFTLhzqv1Lt6jE86s9B82QoyySpTTQ+UgcsHj7nUQZTQIVWS5QXK6buCOoEFcSpIYK1Hw+5jm4ww
hDFEVS1zg1ifsEGOLoB56JsyhbcDpEQeXG6yOu4rpBx5vFYyRX8Qua3ceYRoOUBF5wXgx0OksBS0
ks+mYk2NLRaG8/rRznp3kzg4HccejgKhS/EmwBYWNDWsscZxLBRXFPcii0BZGQT2ZxqDOysIoPBP
KkJhcVU7rYXxsV37KV18RlAqBxZRoFVcmXs/VsvVPIR4GVWG2A/yYzWNKFqrMv6G6Q2JJ7Vet0DT
FJrNztYrdzUX63uLplpHEvW+daz+YtXye+YPy8asjBc6tvYuRMG9+aiEcOfwC98+utWYolhAU0wG
kL6bJe9B8jhwSq8gshjPhU5aSGo62n7erOjEgPGbKjsiMJ9L31iXanPMjT44aEzTz4JBsUeEus5L
7gdBTRCVHjBU2JzgKGkVPcOeUabxYa5/OQPqFWihx3lLm6phNnzjlYtLFZiifpinP/MDUNtDm+fl
3bxFcFx9GFkVgaGPa+6eTJVCTWYUalX1Pkvcnkz4stgXlabsy1I+6OrU8Jzke11acXXZ7kvkVglC
gQJA1dSbKUIF4jP94asJZe1AZwLf2bQ5PyDP0okDBBinDwQGO4I+33wpxdVwDsn/vvu4zDqH32ya
6ceL8zsaGvoWvZG7ecuLWFwMDYkKwUhPVhUp1rreJ3ajY1FU0pts1kjsjm5Pm0IUP06++QzMsDnR
jx1TFBj/ql6QhYuRhOCOSMXkZiSps/Rr27vFZIucrBz4JALd27zLa6tmS3uKr356x/yCrqQqCqcx
28775gfUERcd4yyU2zwG/ilqZ5cAw+sLQQcTONlqxJspiVJL3DsywdIjp99BwTjFks0mPqQlbaaj
wfMEaByjHHC3p1TFijI30NpBP8+17klhJoawPBrwhHEMFm+GI4DbThYS1FfxKihD99D2fvOScv9o
CvISgtS+zcL/JO2ObknzgEupfXRKg2mklPUapuKD1QIcZs6LJBA6TQZtBuU1eOZD4prjrjBLJPOU
saFVTg9h2/x4VgFN2wPkxzjpbktXdMjFuRPPZmmHyI7DaHTPQZUUO5t0kUWRdf35o3s6meXnZ6JI
bqpHl8pgQvixK4gJmR1ZrK1rvRB301FBxXUv6UwiMmr3oubtuhZOcDfvnx8URQtYgTKDzTUXIEhA
C0LVAofivnj2o0zZ06hUvypZ324JT0dmGPbx5/kZcRXJx7OPfYKRl0LNQk3L6moEVLkrJnsbnFvB
K1bkfSG1ckeLR0Xr2G6VIW0+j4HjTlLo4ZSKsj1Ly25WkV6pKyMqUC644xeZ4rCYB/Q2RAMDu5s1
XXwNciScnXVINNc+dI0hz830MD/DxJOczXz7sdGH+hk8EEFEARI3MbtnAz13COPAZTlX88oh+mKV
XXY27KzewuZu16QB0p4ZNWNF4S+nXy/V58F0rIWb1cYx7G3llOSlRmmBEIkhbp7HsJN7GVSMEFNR
yU8N6jsSlX1God9FlbhrTbpbfuW7uAi+lq1NIR8LDX4az9nrwT0Dc/5iIHh36J582PTN2LyOY+zd
urLZEIenHTumasVGDNwVKvWNlQBRIQ4LpAh6wEKrLcTD04POAvo4bwIz5SzrLZgXU7+2T6MvXqhH
G8cpUK0L7KFgZwktnv5xlW7hsWmbbt/S4fl9l3QIZZwXwmphYrCbpn3IzOW+C6gIzhO/eV8X2WSk
Aq5AjEPeGIahxsvkPgny8K6NiUylcqQC9jP1g2tglu9J0158NOjmbQYuKrUqX1Xq+8ZOc+R4Miwv
pJhLT8OKueckQ1cd9Czu7gxI2eW6cuto6RmoD4u6u8AAi88InS/2EMuz3urLP0xw6TKGm/FS9iSt
+YEDQ2XqQc0F3vlZassBmwSqGzE9DCRXrwzVmbRf+aT+SQqPRYwbWA94aMWTbU3uRMN5MFJVPo35
j61sainpatufzOw7nSvIC5bl3WnemAImYpNZyn0yaNZNnZZwSWYccQO4DzIrvEOUIixM3QkYWYT2
Fl1KuYzKTqzdeMRC0oopAE0NjI0WKxgpzExjopfgSdMb88e2zbxlY+RGu9SayL7YCQu+RHGbVU9N
8zLvg/fZ7VVKKcSCTfsyr2dODzxSDTM069wy+Uhv+lhgadZVbxcpzo9nXae82zQodnSDqhUlQeez
TzNaSwkwYOLQ3nthfsw7PXsbEsvmfhmMD4E9wocZmnajIJWlDtGq9whekQoUAvWqDu85dsxLlESo
MdF6E6JkhgahQQWq7CbcIB+Eb9PmpCEhLzk608O8OT+MQQUdf3QvQG27k1O7LVxpnpGaCbkpl/3R
TbGrsttX++6kuBaikpmdoRCCEVUEaasFmv7MrchE+fdDHUnlHABGO9V0mwiThBY54e/SvAc8j5wZ
4Le2+hh5TT87jdTaPiZcWIO4x6rYxOYpV01+7m6YBIXM77UlCjLzMEtoCo0JgcZqTifY71qRTzfv
jtqU1RqrDKcZ3oaCdYliZdo15/xaZraNidDo1ev8gjmR8vSitva/7+vN8aLbXkOlkiA3BEZimfVW
eS8h0y2CUHMPKCCqZZQRqUi+nHzxXTrMUdI9cjOqL2ZCmu20uyQNGZcPjnCE1RvJ3fQFAu9egAj4
WhsUjAZpexfmUBZyn9Raof6JvlYV6iFuoX6IAqqHC2NPcBGb1e22yBr7UJrTMG9PBUrSXx8UWTCa
moP9ptcekbq4wkyalXZCNJLf9TS3DZ3Wc0RweF+wBPR0XOCyiC6aNTWCZKqA4WFmX+GA/Z5Fj35d
i3cajGg8E79EHZyba7OmCA05Jz8VLNHWJHx1T3Q3Jw+hI97H9jPwFO+70GxsK3n16iasumM6mdic
ovEqCS1e+zrL2Z7uyparyDm5oyl2NSTGA93Z/gCcRdkRJtojUjaLbegS9MBSzKb50cdXq2V151fD
dDfTrnSvAXz6lfq5lIKudlS/OyHZmSBy/IUOKB49nXhP4uKZOAD7sxq4VMToBD8Gdi1Wqev4F6pn
qCSYvJ4sCHoHDNdiZ7XnNFPcoxIiCRyGXD/Nz5iGy5NHaNB2fvb7vuDnfV5kmAeKmeTg9um+pYK1
M0Kzvxt6izibUUuefDrciAHc6BvwdRolPRTIEbiMF/XaVxa9/UIofXZfSPM+xI+3QlPW3suQhri0
cLNw0TgH6uXeDryITYY0kPjBd/z7AsPxYOCIt6u6P1DqAjBsMU/tELdw/qu4hXAa1bnj3dSCUxc6
Q/LR92PV0ymBcv30y3//83/++1v//7z37JLFA8vM6p//w/Y3YjpQNbOk/nnzn+eA1K4q+62ef+zf
b/vTu7bv2d1b8l797Zses4T//vyW6Wj+/c/y238c3eqtfvtpg1DWoB6uzXs53N6rJq7nQ+DvmN75
f33xl/f5X3kc8vdfP719TwJye6q6DL7Vn368tP/+6ydhCnv+pD4+qOkX/Hh1+iN//bR4C99+WZKx
+BtFh+Dtrz/6DoDv10+Kpol/0CW3TUsFA+Ewpfn0S/f+4yXrH1IVEoW0rZm6aopPv6Twzv1fP0l+
iAAutHEC6Y4ldf3TL1XWTC8J6x/ABaSjYje2DP5vfvrXp/DTt/n7t/tL2iQXSrB19esnzfn0S/7x
pU9/paHyb/Ov6/wSyzFU3eSPzr+93QLg3rz7v8jkTi3Z5PKcp8zIgJQutQ4QVjxBakiC6warOnsG
S/+KsM5So9eqGr2HtWS0ialqmrOFUSk9RZMn0wGkvWqD7DkkwuT2h0/3x4H/dKDqXw7UNPDv6qZl
ovBxLD6sPx6ohIELaYUpP6uUZimBl5KoUJLuWdIhlkEi93pfgrRGfXxqEzXZuvH57w9B/8sh6Bql
JstRVRPpmTG//ofPirpcX5dZHZ/p2QSn1OgelaYpn8ogB7El1TtqRArL+qpF7xKFa1Y2UwnVvsJK
eyZoDwnh1IiqSMQrpOfu+gGvtKFQBytMHTcBLKvGDylH61uFGPPVGOot+iw1/Nb3j6z+x4s9MrUs
1XjcAV4qt4E/XEwhwqPRNP5dZ5JDhGn/KsPkofDU7tmoz5mw+iOCmte//yj+ctbopqoZqtQMTRqc
OObPXwY+EqZthkXmVFL2m5ZmxRr/tboKa/Nd1fxw64T4/JxVO3rl9u9/9V/PWN3hG9AlNnFbSKlq
P/9uchdoKaHhPeVmEK6xF6/SQu2uY5msQ9HKYzAqZ2RZAwEHaPpDTG/bpNbeoIj7S0nZybfg1YRG
7FOLVcHjJoPY7kYbZst/ONC/nC6Gploa54qq6dPhWj8fqGaYMebTyDohPN+KxvO3oAvA38NdxnDO
TcouudNJUIIbLVIeRxs96384BINf8dPVbfCbHdMxLMYXQqCm7/EPZ6wfVCrCub4/Ma4Ge1xw1yqN
x7OmKG+j09an3CE7nJh6pxSk0wk13oON0na1p9rPrgR2U7b3hd30u/90XNPf/qcDs3AvScgrUjXl
n6/msR+T2DVzZqBB4++DoQ2Oahona6Fk5doqKKhrYaMhyWb+4avmPoLctMib/JvmGsVqNE2F4oBa
EOFTY1PcqEkbXlXY9JEcFUwFELmNKfdbs8z26CUgwoBPxGvSo7tjgchgrH3SdEv/rdNIN49fEqMg
LQfNeYg4eqXnbvx9kHGzGYCARrzv4KPhi5VhYWNQ2TaqsSgNXx47RTzgDu3PeWDqK7oTy0aX6RUB
bkY5JPc3zrch0KvXSoRwCszhMTQUhXouXt3RSG4tcpw32wNboUINtbGB7RAoK/dD+tbpjYZcA0Zt
MKXM6AguVlkUkANFsOAxln61gRqUHwaHHFxd0nguUoH50UWBEdDZ2ueV8eozip9GxcOwhZWdI7Ir
eEdJvIKkG5wGEud7G8m06h1pdjj0uxIqSD6A1g7PyhGGRAFGDF2Vq7oEayM+3/V9ZB+8HhijhUFp
GUuj31dokXIngMLtJPZminzfiMjSF62pvwP7cvHgNUTktQMq1pbQyTryvoA0S+8wr30jW6o7Gpl5
l0i9hi+TfjN8g29LMY1T6jDF8n2gTmAz2m3YWtqydygXaEFTIsZN/FVuZnROcwLKFEJ/l45TfaVE
EdDQoRNj95Rd6MIfTTXDEVbXm1HPR86Vptln8AohFqt4ikJ5UkiDWBfGfamL/Nn23UtRDv46CRma
O7JjtkkVfa8CcoAaX6ZbAH/EWZrNQwpFhlUmIoHS7VJCpvPXfmReXJvRtazj/3AxG3+9mLEZSEmH
kKFP6uafBj7OuDzpvKY88UvqrakNGwfz3pIGUbDGHoNjfFf4cX4eE1xwPR69RRrCLYr0ortFGpFH
vpl8tjJDTtDUF7cg6iN1ZbYGkajumhEL5sIsWY0YNuhw8kbrTemSeOM1qnqJenIy8yKQyz6v/LUG
R2dlULqVyBSOYzd98S7o70AnWrx0+/I+5nPXOM1wqyLNQu14pZSaUH3HmsUnmgceSTQlUhEpenel
DZgVgSx1h1CV8A/IX5awlu5Mv3gGD3FRK1zFfz8G2Uyhfh6C0AxzB7FRu5vCMeWf7mEW3Vtbtgj0
fEEzuh6cepEZLZcpwbItFayzMvXxXPNQ18lLyoLgmtJFSUp3MtkV/lG+ZiJzLi1iEQs7KnrYF+4s
00didXAPWYloPoaaUusOHijSIoqNq5bVeBvc3j80+fC11Y1wj/OCIFa3j2gppDHpx2imLatcAlIx
HwZr7TbnsrTta0ARjI69IJK03uY0LQ5eGCWrWHbxGTwFVFBKv3zWMOIBpVO+Mla1RyS2CWjoDgbB
wRfywfLkc1GNzZlebXnWZJSvTKWtvgbO3p5iIfWa1WTWvJi2mr+4eUSQEeo08lVC6wu+kH4pGvp5
etB9KUosb8HwWVWEhZJyCBc62eerptD3riDVC0VPygSSpSjKK38zKtU3dRp0s4nPllvKQ1i24f7v
v1Juq9M18NN9xdY109aFbTjTRG2aN//xhqfZBF6Uk+RQk5A4E3TNUxLD7w9NgGgEvd6/dlpTKMW8
GSeZMyx/f8Wd0iu8KcziP7w8yN7ky/v57fPmn3/wD7/iD0/n3/H7++cf+sNh/uGd80v/29v/t33z
XzakZY3XQK1uLpW8ZW1S1qelCM/2rQv68gHC0IKal3bM0pYuIZ5N0YdPRe1Ocs1uPOe0TddtlpiM
Ml4P0ggQp8d9VZgyOETERK47q04vcrzZ5MUuVEkpQen8g43X600IDPbcJu0LmTSDozdnlfHdy5Qt
Tu5mbQ4N17wUzj16xW6lVUR8M/4VJMA03jkNyCxFzClWioeJKtNSMRUBjQWoJEKi6jBZy9B9reMu
hu8CsjoPgjMl4NcQqyOg4mFL0tFImJEo3+1QtUlzKqiSMjSi2kduqCEk6cvCes68/BQyXd+YBVPq
umTYg1sSLavJQVEjUlITTz7EsQgvAUWVlUOG6LULAH94FjTRqB68y4BgOXS4rYwjsvesUWDxji1C
D9ONrzgOVm3VjndYdBBilMqJZFj1zh2yBaEvYs9d6q1amnjqdw25gnQ+uPoxiWJukvk1oX+xHeye
6KhCFGi5Xe1A9A4S5jQc15Vtf2GuK1a9koi1opKH7XbJw+g3pIZEzRXzAmkeJZiNJhss4ttrioVM
JQIWEg9Vrx/wdaDQp12UaLDB0N2h1DSyfUIsZKYK9YhEId6bAYV1j3UPKPSnUn+KDKfedPQ4V6kn
y1WGYHrRBRbpisUukoBCSzd7yzM7Og/1jq/CPRix8eolOfW1KnlygsZ48dLxwUj0Z8RCAe0VTA51
pliA/yz14HXc6b3cgoASuUQOhzBtPFpV24H1xVoHPZ+1FqZISLak6fmrSgdkK8bqlEf3wukkaYBp
dhhb+Gi658SLfvCUDRNbOp9Bz7Ds0lvARnugN9lufWOsDwms64b0sxNor2jJUualNk0U7dTzHCFB
7OUqYC0qW1nlgK3vs2Wq1OKSK4/xQF5n33y1BEoqZbw5Ze7fpEuzJEVKv2gIvYDLQHeH2qDDB0Px
ry0NgtnU6rtOeMadGVoAPbkUHPK+72tZvAF+xKIDwXBhWDTfiRnGU6WRbhf3SrkYW18962rzmxQl
10Ud9ZdKVqSS9dCOO8Unb8lntsSSXZ4IwOl3rQ6woK0Hqp5+Ig+c1/kutFFTeiaJcMnkdGAkPeWB
/txZXLtIr0DwmDpEOU0JaWjjnyDYhwmdzIgeb1B2s/j+HovkaAjLvw+BrW+FR8XLjSlN5bVUv3im
/613wZ4NCdPVBF9iSNc3wlD9VBMCuhzeod9VZ7op5FAEYoUctNhmUmVkiZCkRE3Dct6YzJOQ+jdR
U5OxKGS7gNRmwAmOWVt7gF8NrOPMJCxyMXFbq5EVHB1pLVoi2EswVddMISI61L8KFP5Us90lEWLE
hXvBus4ysRZQn450zheOUZJaa4LKiT3mjXlJZ3TsNg0B30fCI/DflN3FMon9oTXhAMow27Wa6Cs3
aGMws129NGnCLRpHjS5opnaBG3I/xm7i4DozmzLeJujACOQ1l3EWjpt+sMgSims6x0kLDq95CpUy
I00v1hejbWk7D23EKiwIYbMVs9rGOl88LSXvxLJ/1XXlPtba6AX5jr+SMorPLdr+Pvf2mhG8mJqS
3LKY9YwXVkulsQUVGmdJhoZ1c0IFjH5iHioxeDCASrGoa1u/k5V09kM/0NvEgJxrAZYZ/JUkFgEh
hhzO7CHQPgeyUM7gDgEdquiO8aRmxcWP73OwWneJ4pPHyeQy5ExIDMYdBjaHqQ9MA90R4YmFzElP
uZ6rVu92SSnOwgBPFcqxBCNeLO1JvDrbvYscE7sekiqlEAxYq99DL6ZNMNYBnak1MGzzmEZdtUyQ
aFzz3Ds3E3Pfc6Dz43w19sSlEhfr2Le697Ci9l56dVlRhnFQnwZHLh3fRrU0PdSteOVaXfKSswXH
t2ztOL7LxqR56tGkeB2htRqK4oWlhsPdO1dWBRmOqAtIEy9aH2G3joS/zquIMnlmLMKktzctAS6a
AFtqIPrCQ0H8UYMKou218kTcmw22qwMnxSQdGK/1WDp6x7UG3mKN6n28h5Yp75z0LFONdOCyTM+0
CEClBsUJx5N5lzEzxzv5XIWeurJLU72WCjnILLW+kEL9G+jp+i6pehjTbeoxd4tcZ2lyZVXdaF41
Dm5JHS0+UJ9HJuPp4T1Uh2BRDAJuoJPai4w19ZGAeX0KYm73cHt2SaXnt7aplK3rEG9oJ5LSN/ew
FFTHoLjtUXMqXH2j98RvDE9JbYqlpsh22w6DtXSg7RxMw8QFpLbd0clAfDldWn9HL7LkXKByLg3M
Dei03ohXsxZVpRYHnfw8+GMY5ZI2Egx0erX8nA3aXT4ReBzPCZZ1i+m+dx6dBt0krM3PsiguRaVf
M0t599K1olvtJqnsQzBET0OCLd3JgpfcH15FqD70Sf8SdtqDrdEd8QidAZk3MXkfUsDmDBZck92L
GUS4+uyNPQQSVUy66vQYfbKaF4vY9INV5k/XmKY9lLrLwi8cj2FXvcHhX5hteOIOChXTxTZYNuWu
Li17Y0Tlm0tC51JJRgpC+ZZX99RIDsxmHtuy/J7iSRqdnTmRqsDR6q0BZC9dKFV70atm79DAKXqG
mbF7z7SIFpoLccGGPEcA0zJJJDa0nAuwdaKlWY3Z0mO1Sr+LXOYnPYyurhKKz2PNGkZXrNfOx3rX
SAQyneKdh7z5yqrSKIbXpvcOrHZ6C9ZBRZDNwknIdAl66zkmYIfQVgQ7ehjnB9aTJxU6/OL/s3cm
y60jaZN9lX4BpAVmxJYzwVmz7gYm3QHzGJif/j9UZnVm5d/W1WW96F7UImmi0iTxSmAg4nP3413D
+7/uzQZQpKrZ2NXEhLsBWG//4MqIW7twxBpkwnswV6ti0m5d20PZorWY76Rxu84wScAMAndVHIhq
RpJGRMNvS/sjpkGUUdCBkdAT6skqUIBko7l5aYI5X7RoTvxJ6nU8ufSXTlO98DrxCG6qiJ6Ckey7
A/cqtE/QvNK1q+Kn1g44hiG3JglJlVQSrpT9L4bjr06nU6bdDnRHBve2G50FEo86s58NkyIcQTQY
khXEPsuCHAanAIBYLXug9o1RLBMZlquJjubOOakguaiMSMEYbL2K0q5+rUf5o6MGGmfAXFQyOaNl
L8wxhOT1hAkYDrj+Xs4u8M8IcKWKd80U/szSNqdsPH2ZPS0mm6OT5qjuaJD/lPAYZEv/U8Lz/7aE
p9MmtU7tsjnks3qtmmK6819cmiqcczj0T/hogWkpQkeTauVDg7VhWXf1NcmrduWUhryVOtXGRdB5
qzpT0MxmSMwu5WRr+tWrbeZgWKkq9z3EQnFipSJZACnLm0x5bAxy5th+LyKJv8Hvb9es0g+wiIaz
54DzxtC0Havyp+EF1YE9DYyaKX4a1CuOSPWKekTZWZqv64HBLxml+OJlCkXBSeNvjaIbJVZ26E8T
4A6AEqfJ6PfpfKdjNt5THrUHEeX089Wp2oElpr3eEvE2hCm2VgoJKL0XxDpavGOCOj2ZzjnpJd+8
CfG3F/jADZlfmuTQW9Bb6sAjlWMkLxNBEepgqcCwSaFoQGKOTEp9K+BGrAMJoQfVpRo6MZ0FQeyU
GnAyNXXe2GtFgGElYYb4oZOcqEXIL2MpjrCIolVsMCaMa0NbVI7tHbokpT8hjvC12gMrcS7XapAP
ufZj5qTPTg+yX5IRLrXx/e2Sqq1Xjqmf24rQ4ni/F1SQ9DV3rI7M6HnhaW6uXUEoWOyoDgmuLnYk
JgS5s6JqNDzahqNRQhnBHpgCjUNXTwezozlgHPTnrs4+KdF9pUjRXosGGmucTH5XT8eQ0tVtbUia
zXz+wdUS5BqJO0EeSJDh31hlsB9Q4zYGuTfoRTNj2kkuDY9cQ+rMB0/vP2VIA2ODKnuAfbAj8EX6
eaqqfUi90BLBtFwzA0wuRdk+iYg7ARDeEcQzdUEMVlFqCHcc8/4cRb08os7HNERBrpoK7txslKMz
qdBwO82wu7GneRu2jKAfdAI+mgR5mM+QB0CCqZsZdI+gL/HN5PmZsVS5DQhhgE/ojmYS/8DPUD5j
I8bIMgvqbiZgJFmBJQfTpf1MKWJ7qfB5rADAVaTmTMOmlY1i0boUwTJ23ZKc9qzWGXDldoCP2Nf5
z4ExD0crSv1yFb2SS6q2WtOfzbEt/NSy22XXV95KYNpYGWepD9m5jdAIhh5Tly6nzRjepWANlv7Q
EY3E2h56UXMMmXPHEX2lyqHhvRYzcPrY0K8q9doF4RZIvE3S7Ku4ePd6Jr6F8VhUCl68VY572nKB
Co2bnJP2zbJhohVTOmwnnWAD1b17NXbtMWvyhRNJ4uyFO57NGFyYMbb0fiTdAd2nPWS99ZrkzLDw
Jrp+LTRGNCWKTMIGm1to8imrJLzainxQUHo6AHTiM05+g1fQL+xOWWs9KIxVSFA4tMdxQdbG8vPw
OMKj/6YgUK27AueS1O870bn1lg2nhB3EhnzpuvNLKoae4FdZXlsxZ1vonS1IvSZ/NArm8CX0nhkT
G0ycRrxPYQoJOOW4anLSr7VlTTfmm2r1dDvI8Fhnjr0cCVc9T87UrkvAXUuRjxHFTPnASRtlKLCL
dRLfAtNDbWLotcFYx76KQOkBHPdrz/tx7xXs4djWPdm6dWB70/mNnQ8n5YGsqFu0+cT1KzYrvun1
0AOmxqUbpVXFtmTx+qX1zbBmbXiwVHJwp9J8sngzLhovnj7CznwYpvihHkAXm/CXTrtmBvYrXKZA
Xjq3+2Zoza2TUmesrDl/7FieJftlX/F3vpCse8ms6SMG5PBe5oJaJA6rdOU23LXBwW9SQ4FDkW28
bMI626qpe2dBjt7twdxFtbMTGLnfvNz5UQPOhDX1RmHTxp3wkQVJObJma2KP2fGaIExsREituEVh
76orpvEkOB+i4e/aOI79PAFjWT2LpCt/kDTjPOTmjyCnf6Q1SAIsqcEjrcvZqgv0doOZlNE29O04
lRPtMpRc8KKelaShLdJL5SM+37CG5ae+BvVv8yKPkwlElk7gNerieKxsVPjKmvyWwlUbegLHzuyX
05tiwyJKJtMbMe0wnTiKoHisukKdLNSKXVmEhyLXcV4wibvqpDEcOlLYcC6lgdQUlkAiuo7lprdt
g0DcTDacul0fCeWSRSiZuSLQGJsAXHLZj9fUxKOUUV9VlW17o8RFJz1pw1yZSFllNT/HAQnTpwX7
Zw4wO3qj2309z0+NipIV3i2OTz0MPHSxu5Ur5cxjW9eO1ui5szdZ0QomY/Y6cL1wnUVhu+ZGs0ln
eIlRA+PXVfq8cHWDEnHyQSsO8PywnKOAY5MZEM6cXLUgu2SFwaer7mLYFwez53t3999ugjByzk4H
1zSlNGDRkrkmBsZ5jT8ernjpi8pJr2PQ0h9UtecCgBKDRXtnMUGhsMy5QKOGv00tOQ5DCu1Q+6n2
SqpiH8GtXbnEYxYDNPZlJRLx1NjFy21ARdwVJY19mG5RIRlnsA5M0xEhEsRX9oIsKfeZaZwJkl2R
r8fF+B2fco4HaxoIntPWYoJ7CgzfHma29dN0kF38w2SG5YFKw8h9GsfQoRaNLq8KCSy5x03mouRw
CbDG1rNkLQIa1CRO24tbEwokN/GICQjiru5ctbR3WYqK5ISPaNzllf16/4/a3/LGgQsu+Bzm22pk
yhIkQn5kXfHiUph+DFJ5mNNMu2ZlejWt7g1IZv0YxeI6dsE3+KPjc8WaqxtDye8uEyCs+RW1SXTW
u2/EWfSDJRp9OzjtL2PIops7c4hpupvuAZBCqpz8gN7aVe0ObAKEisj69RSgBcJDuufpUKpX1Vch
kAZ3qTnRcEsBOZKvc4p9V87ccDsWN407y1FwyOM2Mx+6bL7aZgb0fQaYXiZpCJOls46o6f2LHdsW
rlo93RfNlC2EHS1BsrwPFtgKt5bjTRPazyj20msZkZN0Ne8q6fW9fSlO/5Y77n9tafuro+3/0kD3
/6E7znQRjf4izv03e9y3j+8f7c/vH+qvxrg/vuofzjghfsPIJaVtGYbpmHe/3T+cccL6DTjB3WRl
GFiNJDLeH844w/6N7YAjPfuu89muwE+n/nDG6b+h5doWV6MJncx1/j1nnO39TXAHuwLoHMOZoMnM
sHXvb944SWo4zfHz7gsyq9syqV9JlQU7q2i9PYXQB/wJhm9kbHUXXx9+PXh4J/w/nxrkL6lHml77
Rq2ssTrbjTVsmr761rgvqjTHRyx6PTFjhoo2PbEH9/6Qe6GxrwHWGlpqkSgw0rVUVbWJWav2FcBS
Diraxsgcc6vILO7wvHJjj61TyEqCs4Z0pLNk0csvEQCium+zJWWg40irL5Mce5vVytv1bqW2ZKJK
1J+RehiWZsZMc/JOJmlRVxC5s64mJwa2vOtyj30BzIY03kduwG3ILIKbAnN2SA3929czjT6kW5Ui
IReDsWea+2l5ErNKlD4UfXwqNVWc23aAGlXII3al+ZiqSzYBiSFQnT7IkrKMfNoKm5lzq+feLi7H
0qf/+8FzLblNJuiaoivHDUHXmqNPOO8x8H6zgJtd8lofViXb0S0+uecpqueHgRRRdo8RjmG1Hobo
B7acAb3JXo2jbjx3/bhncz4eU1thIAqIN8l7v2fltFDt7g+JoEpDlH5Q6zQKw0V4afP4JXRqnWqK
pERGDJplwQ895vBzn+opAQpXjQ+xxOij69Em7kUEgbG5e/b0bhcENbZevQ3Outsz/2dGTKACTcDg
+5ILCHWur53ngqeGTnqpU9PcBSFdeIY9kHmCdLvAW2CvlDeFDHI7X1GLcUeR+EPjPve92zzWUx6v
XK+vDiGGgjaCCingQK0ZLKYL3TRL6BeMOWnaCjc0L8G6AF2OpDrM645G9aPGxilrFJM+pv9X0AXN
qWzjTZuKZ/OenKgD493TuuhWhFtgncXGbIAV0CJRbjPDlpu6L3+MtcN1W+RwG6wwOXilw5Hd62mS
toR5CD5n8sJLkx+3Vkn+rAbdPSWBgvRqY6EBcbCbbaFt5pAeKQIc8oiO22yAucS8sojvMkx73bgP
k/OAGovBQaIKetj/g9PBGMUDNkuOBOxGM0AonBoBIQxyXng9va9NTmQALMXEecJ4qLyZ4s7ci9bi
i69RNwjLs3cymPGyF4pgFo96cWaaXJwVnFjcZfSVDjmMUNqWQvquq/eBio33uW9/NsTXF0NpwWe1
vWknhlgudYxcsvUeS5MsLxuvaNHIlGuJU81hNHDc6z3c0VR1E1MFhvGF5mvUS9FDVGb7vM1/BQUV
YayPtBIP8iNpUeEau9c2bNrDLcjiD4wd5aXQExNUCr0M+FaGq1V4Zyto0pc2g0ADIvFT6/ptZeT6
I0IMLScwQBjfz+saIjfUkoT8KvL2TgPq4aaQg2az2XaGleyTLAgfnLJYgq1QIEk041DNRE7rnMu/
wcl8CdCdibrPACSAFzdx9IO3Xr4keFhc8ZuVvjEgLFO1Xbwk+vCk7il+2tbfg0ItctU7P3LoAAur
DIkfu9Znm6ZkVJ3CD0RhHHOy3se+Ho3j11O6nvSmqY7NIKcjjP1miwHkqS31RXkHjfbgtGEivWTY
dC5fAJFpjJ6zKuNEpucgj+B1nUauft7VxbiGzN/2RXubAz1aOpBIgH8D2ATxC+1Aym+4m1Z2Ru9V
rXDT9dEvad8p2EiroddbL3ENT7sYh3BNFd60GEfafOYo0VcGcaJt2eoHI+oR5LTUu+kZsTC4Z9+G
vnULLHaR5v/+IQR8KubgeaNveMU5btxLHvEKQ+Wax5Io3spu8ACVw4if2S2sVU/RLzE1PK2AXuPt
YHeol1lcHoKMTU6DmS7HvbDpI5e5/RAQfQZYuilb1bxLbbhOwmPxDy2sYalMjmHG1Mam4YkDBfOI
ECn3VJsjK6k01k2CocEI6LvMrI/YDKrPJuzg16JbHvE4e5eyxc0HXKlizlLfS4+1Z3LmUDRS1M3Y
JKwC0TrdTzaIPtlxfZgWDe3c84yjpWDgVHTkbkCheAs7M3TEG/XWNF38swC/z3Rw+DTH2m/qFkR4
5XyEVmYtYW6rS1n1pS8T194MPZHupjBgVMXGa5HZnDFctRWF0pae0QaPWd182PReHSUJw0fMlcEa
0WRcg7yBHm1a1a4UhFhCKjPW/AaqTTRk3jpiiuUTimVlvJenFmZLcKkeOIVpbbKfqdyr+8q5InQ7
1yDPsoOqtae2COwrBGosi5Dk/Ki6J5uswrnWdwU3d5df969xaj6E003MnMSaM18MenxSu8jsuQuH
nDSzsV7hUn4ssyJ/1ObuLDKO8Dj4me7hrlubOV1BTfRozkb/qAA59KILb+joTwWzgKXqw9K346r0
I684wjy+VWRw180wdctEWLAbR7g1miCWaYyDfSzpOlR9cKw8uq2IdIFbL3mrB12SnNtOop73bb+1
VJpTil5OP5QpVlYbRx8sWnffmzac8W2kh0TQ6JqL+9+j57dV42y4FbP9FEEcegNDAszCayF9aVUJ
I7Rv/UHXqyueCepvWuV8N5y3kJHEZ6SqZAVbKjyvCJsHp68Hu7fJvpL2uUP4wp3mzeOTkzb6aihL
sQnH6BoVgXNp+1osjTR/m9J2uPTjRFQ3hgmP8PlUZE75GLbmujQ146UbEnUmkR6ycvA01qLS1wmH
Lb+e1hPsXmD1RzQd6RthRJ6rqim+ahrtyrkoXJm6UW2SetCptsjgrEyWu9WA2rzmE0A5veg+aGLU
cS7RDNPcnZN9NWbL1myLJ41c+XXil8VvUWPaGWdny32bK3tiecdHkyfZKwr36CdQDR/Dvn13SA29
5jkLAGHLZSG7hBFilN1MXhnaVeWrtCqeZ6Yfy8TuvQVNBNQNi8p+nhixu23gvI0e272WOtV1WUYE
I4TzVNpUjBaKqtoia69ebBT7gCag7aw1+kOYBWtsRfQyDvz1irDdNdm0nhO3xXxQkeGeEahq9qEH
6itSLJOWfCzvD5bN5enZwYq0CADcQclHTXgTDcJkLR1VXawq+aHYKIE9A9VTYnuxrdE5uWY+PgK/
OuXp8AYKc6a1xu1xG/bRSvPGcmVHZb63jKIG3h8Qy0qiCULy7GLyrcJFYejpIxDcJzyWL7qbOQ/z
WMMFncvKB8EYP5swRJZG38vd11NQYy3zl/gqSpNZQY6TODaofSw7CeeIrqVjbQQB5EdFagn/Qmzr
DHtwS6IPu9o2nSGWJPV0U2EyvuQcsNe0HBbb1mODyQqkcx0NNDnoU7iZMsjtXccXMCdXH4raB0+J
0c/7uGV9wG3ROKm+7VJxAPDPlOdkKvGm0ia5HzHMhacsksfYz4c0WaagaLugY+CViegpK7ZK17/P
GDh3GEs9fBuZu6Y2jF21K7jNtPMGR+q99VK8ZtLM4cLi7O0jXLdd7xRrc5Bbq4CI48ajcarDwjhR
6TFPjrsZgvwqJa1rPTd9HL1D8pD17Un1ccGmW/yyJqFfDes0jey7VSWco6eR8TVLaG60441PYzN+
c5O2O9G4nq9bG6Q0cBZaWzPQQZpo/FG0VNHWEDEyYWZLoUUV72cYLGH6XYT2sG9mQ7z1MIRkGwK/
ZWGVbIkPVHVTrNOk+hvCEVH1CM19tLr0rU65xPLtPKXuwQvkpr8DXjuhzKvSN3LU0MxziJJdN/Yr
okbpbRhKOGHk2BlRHSBYQffhFsvo0wh6JuoiwoGDL5CBFS1HMzSX3Oipcnci3PB179kABYoSFETI
rHb0nE1SuRW1fYxfuUqOTuU49I//46O+8x47hJ8d4x907tY2N21gAoDL7cw8Zn1vHnvCLhj/BkBW
bsyYI7PNo/IuyEzB4c/P5KCctn3Zfh/pQjhih5Vruu+Y/GgjZmD8ihNGm0WLVYwKddGQVapoc6vR
pd1yeKztDPqXFfqdjbzgRj9NjrTvlUCxqUt321dJAj9NiqdSzj6ZC+c9zub7vREj2eyNznsOG1hW
3xNrDm8aRVa0O7KThKdlvVtGCwKptB7DFJyoVvQZkkPFCblpOSHrsx5uQbFfysILfL2aA19LBpc3
iHwAT1cevh4I3JYHoXkgIjguIpVVyBBYCyZ/nq3x9wedHREEpZhbChIHQ+xN1bO1JqJbXC0a2Xae
bIE6y9I9WsFsrTLeswuXa72YbFwqtNAs+zCDrOR2sNu1ND3VSDW4muFXOPdh7Z8P7RiA3S4BHwwn
3usVOLR/PFSz89enwwjwquLc1bBG6VNS80YkDD8pVpo8YDEg7A1+yex9p/yWtXL0kfXd3nAPkM0d
v0jeMmQO35RYOgxDuktGWwSsZ02AMNbCqyKXs6DAoVw31bSP7r5kz+oYTxKMw5WAi7kJmpOrp+U+
RVM6x6ltrwn+nikhZM6XYXHAYLHk5IQZm3vvIsWAsLI9j9KeaSQtbrAntZIrjaBLNijWnjN0uJgS
rzyGmtrEObX2XOkrenzPWoJZwR2SZ92I7RUsK3DIwd0SGYMYTdQH/gQchB02lKIjPRgPK6M3tp0u
n7w5YDyZpkCdpGYvyTnQ+sjt+YoVf7qkkbZudW8gIcNlkjI6t9V5MpKzl5reln39ucAstQHFaS2V
DL/XZfbejXm/0MYk2Kmo4BaqTcBw6ktPtedej9JP7PnpYTQDd4vOKZZ6X+9yU/a+zPIQEYvyryrt
P2CVcevFrvKcV+/0tIFZT5rqqonks0TFWyhG3TdHzhMD+SR8r3LzyTEz79qQ414E0wgRSo+zjQJT
gr9a1IfEJp/fqebSGuo2pHXIsp6C4PemjzaKm2chgotjw0oPMu7BmHPLS1jWn1XvGtuG8pPNSKER
vZFR8trpV8q17IfQISjYBtUWmpZzMhP2rRJg9Wl4VYHEUxjrDs7EHhKknZ2AUkMWCbL9pCuWG9cR
R6/MqSoNqockaJEMJuQtLUqsN8OrTKybYvKZxWkPYs6hSWockBxNw7ibAwM02Vvoc/sOYQG6qGFH
174HHOXY9HNyD3s3wrxc0E7oXHCG9tc8vBvKHGEi2rv4pzI9P9xV9RcvE2sPg9qDa3KZZwxQDhWV
2ItodJz111Pn3l3z9ZFhV3ykYSfQ9XAfuAlll4bbisOk9vogb/Z9gwyrcdhQX/+UCrIKesYujR7F
7oDV6JDLGRMc6Ebho2WJnfQMtOqR/X0V9JYv+9k2qa7iwyEpLB/04sF2gnH756coqKUL9c/nDbi7
RaEPw2ayzPnm4CfcVy7jna+nXw/9pKlt3GBOtIwet6fwss2XHimLMjoreq5T46pVnn6JY4lYxonI
wMsjWbTUIK4a98ir1dnpVpfWJ2TePagr/TLNo36pa7NY4Tr1DlUxuNyTvYj1kB4Lo0aPnZupXhl0
B+CJQXwfVoMsUCGDwVxh2ApQkbkDp86hM225SGRT7FNlEf6IdH/ObfH7Q10UxbKOOodTLEYntwrT
C30d4Um1xhId6Wcmk+L4Rbn/etCKLts3Sn9q7tTwPz7VFiRXJWZ2rYDIygTjVrZDeNL6UfCuTUBs
JRDG6HFjyY/MEgxb/xWg5fnvH3599uv/j/cuEuU+ZVZM4y+u8i/yxBeR4utT8DDyzQBujD7Ue6uK
LgOMuRVuMQ0mymnqMcxq7F5hm0oZzCfRGuO57Ji1tHGPsVVJ4duaHu05Al/axKShLZHDN1Sun6VR
TNRRchpx9Bq6jsUyA9ZOAlK2ojUQWJ3EvieV+qk3Jb5EL4CfmChKmCMNTyTbICh7VJFyrFigLL4R
awbiw4xz2UNqwrJo6NwE01+CJl16TdeehlYc3B/gFYEcaMQeO4x9nlqD+E610SeyVJoWeOfMxGpA
uFJfOaY3ryOAW0sowcVlasDu3d16YusFDmkmT8ThmtobRS6BBnjvg6/KHvuh5fCQdCTGOMBMs5at
yCEaZ6D1Ji3PXx8WwTL0iI2OWdOAdaVNJwiGeGeFCqEqQVsL5awtcJrmG449+OfvDwVLyrIvBgBw
d/kZotIe/Fu4aTX5jT9SfMqxuq/6vMA12Kk9tpgEybr6cCw0biprDc6lnHCqZtK3RZKzhnI4ohF7
ekigOPDtmZIasp0eDPycqxj+7SYZ5XwD6FyTKmymvWrTrSKL6Ied4+xms74AMquvVtAPK+e+419y
hiEnwSkcryWl4g5tkdw9eMp9BxqQjjnX9vF2gFI14h85g02cgM0HFElc6MGD2VAuM+oCV3ixLYrk
hXrOPaPqU69NhD8F5Yq8J2gemNONi0h/YogQroGyxmvN9r61rlfuJqurl0LX883XQzR71U4wba+a
VN4Q10CaZMk5YNxxKNuZonNjwRsxeQ3wMqjK5ODKuFBfoY23h+juiiDLmGH+KJMNux+T5sKIp5Rx
cnRtGLLIesM8a9wlYBchnTDdsfS32sobH62MAjI50kE3Tc3JixXhaOMjS8XFVC19ElFtHyCp0vwr
HCqX25lUzaB16zpxqEKfoWTHkVvsqjSpfZw6BAOa+0inRaAtBkT+MfGgYsCf+KZ7HOcI8gTHxsKK
Es4k5XGgPpSird4D5Xhr/J1qN3It0AVIl1Q3Af5YIMpHiwLk56mYkrdkCN19NrTzhQHP4MvCzrad
WT5yF7xHMMUvDdM6pnFwXJolLoNRPVG913I9WqbPoOmVk0lwIEdkTOJllFInX+JkLIKNzajZLV/n
wlreD259ln4abNogKZNizLVs0SbeLz2wFCWqfbMOE85RuTI1agqaX7WVBotcRtm1ynJYbFZ2L/XC
htNB7zHy2nk0db8rAu/i5TJdG/rZaM30NKYJBmB30IB5k+xRsfJe2IducU7AUHKaDVTQX/EcxHvH
6I82TPNHEQFbqcP8M+GN9SyccVXbgcTJ2oZvYeh9ZBxFTCMNH2URHGtUk52sCUrlMd7pahJviRdr
NA1FDyXnpxtH94uhh4SKvQWxObbQZijOrmC6Ew1Eqlp92oVK997YhYvgs+ZKYmamg+uKe/7RBG+I
l7e+cmB5CUVDXuAMLcKQpNJ76myfoyOhKxuqHu2JxrL18C21bLsO5EgIkkTCvU0ulV5dKGlzyI1r
D+holTggj2wDiITlPCRu1Z1wyq8dEgC3TqSUmFXSwOvvmZsmG0miGtG2r81+iTIoX3LM3RsSiQoe
lzMdazviigU0dPl6ANQCx6a5FDO2naI+0iVuk4/mAQIxdwuR+mUSzufcNoKNJofrDAJ5q8wpowRz
qDeOhUGHsuHsYENNW6RzjYuh9hrGgdojdbAJVa7B6yyc4iXTW+sYcfnieU/TKxTinUvrg8/s6pkI
vruRdlaSFQnU5QeI6GUdWsVVN/Rxl0L0on+9jBi1JwzbBCjuVLkYo5yxJdb4nU4m57GNDUoz07g/
SQweS7duHOaOpruyes6UuoYhQ2C+O1hBRbtVrNs+ZaXytYCAnFkNzrzA6DYqGsAOMJ/Pp667IYNp
T7GsPivKYE9fzxBhIiLtSeGX2nibBjGcOy1cxpNmXd34e0xHIV4lAD7lnS3amn2zHceIAulQ9pf/
KO3/Rxwal5Tr/05pv3UYFT+Kj//xUJZ/FduN37/wD7HdcwDK8Pax0NINk9Qzwdk/xHZPoqgjNkph
eIjuzC7/FNv13xxhQ8KRDlFpG2LF/xTbdfc37/6t+M/G9KJ7/w6FxkK0/2ts10YIluAgpOu4ri7l
38kqqBqlcln4tmkZ7+Bkb4FqkSgm/g23akCYwIzbUIEuE4pp4HswwbJgtK/6sGek3dNSD6/rpQxG
axngKglLImGZPWxdMAHsiVgzElq/3mIX1J1wyFNymBYqJGIRC2jA1osc+2idtLZYQjJlF2j4zWB9
ZmH20rrzyPLW7jNBcXXlFemC3XO8MmtrWoMo27nm0P4L0ox+z57/JcaMh0HwN3KEIWCrSFfe8Rl/
4XYMKZYBSA/61tJAAztNR5YvUM8iI8eqkC5XqdDma0/QK27vFDc17nStO1h56lw8BvoLxyIQ15DV
WBjDYCz+coFdf38d/8Ti+Rv+5f7y+Fvh3ODq8LBo/I1EgIUt9yY8p9u8cMtFaQC1DDQilIHj+lOB
Q7jVauy8dvLL67rpxrpHkxOVBQBySIeE2zKwv7tyai4zg4ioxBLqxCQ2U1bl5b94qV84mH/+VZo2
8X4OLAYTYGKL//yrDOswCNyxHNHPotBPOu0iE/MtiQxrSRo+v8wwWZcAS9mpWAG8e92hmLp29Qss
sQ3h5R/VyPYuqrPnyiYkTJMGk6IODT8wqFxsM7UZIUxvS8stVsmsykWtJ584oMu1oNe3ICQ1TMz3
3O65sgRTTfaphGnllb1M9MD8tl1ZJZVksOiiTdjqWw2Y64587jevUsSsaqNgeq27GyC5K+An4eLe
0doP0jfNQV+M1ABiT3faVWfM/bN3KRw0ELgKZ0iNPkISs/WpDNh1Z/USHrJ+1LZ5DzvUwGxA4Tap
nMBY4GC8w9bAEojK5cDoGCCINFSQ2OuBNY+6ueTeMvpFkb02TUDdoiYvo5ugsscDCZbUOxUFFnv6
oh+qs9HXDnssMzllVGADeOx8NEkDcFPAWYBwWwLbYat1JFnu4LtjwnFTpTNNDjJaNl3irkG/24cR
ZMWAgKIZ5oD20BUolfX6X1we//2N5tKRbjtIbZZrWvp9YfrLGw1tMgg1bPDbyE1OXf6aDngqhwjE
wsNcMRSPSG0KjSCqxnjZ0cSLnkCqkOwYT7/6odKOqnJ//ovXJK27seifr1mIL/iiPJfXJD35t1cV
uCrz3BCpWYQWFS31ivWAaxH7TVkDgwYvGjj0fLwqIs2FaULiCJdp9KR7D0DRt32BVdyU64hBd35K
9mXG5ZVztPNA3+KV04pdjN13YF0EyR7nP2L7zcl+ma2Je75c5GOzCqAXpsXG4eBJ0/Ou4mSsZR1n
rozCcocuMrhbeb0WAycAjvA18wYQiSu3vlHDze6M/BTbSjo6fGwEyxEHEbosGcNg4eGCFl26InZ/
wBa2d0fybKjQVDESanTWQ3CeNI4h2pJixSslYu+0cmyB/q4TzvYQStdWan/Mpc0twlyHHoIQF7AL
HlTQ1YNjdxXqJZD2j1pQKinWLtP2VCf5jT5SNtUmTJ4Yy2pE91LJmACbPpuVhTZYmyAAbZo1q1Di
u7fC1cDhqGEv1ltwhLp2meMVF/3ku5H7WdX5MndAu4fVixu76/9i70yWG1eyLftFSEPvwJQgSICd
eoVCE1goQoKj79uvrwXdrMxbWc/es5rXIGihjpIowN3POXuvPTjxiREHaYv6Y6nlnks4pWJE6Ckb
HLjzIerhMCO1bYS+TyFzZMf0z0LwgGiveuz4eURCkhyCtrg6MvNTlT+W1QIl3q+NdVyLitzpDJkL
Rul4oo3tHlY7us/pphm93L65P0/8EilJNmpAJ+EoXWufV6aPCXazx+2H8bfBky5t7Ev8EUbd0ml2
T3RivMxB1953R7ebj4KmyDLEPjlNe+2iwTATaXMADgWrDO8z+hiU2XtrRRC9Vjtl6DGOMIVfIm+k
Ih+Lhi7hpzp8FNqwc/jWIy8bHaLChBmU7OmK+wmT3BxJL2gSMl8yT2RDQO5S2Na2p4jBi6OvpTWp
+1SfrXGH9mdPbEe8I+Xobl0KOjm9RxyfL4zGmzV5cTM2YYau0HVDp5DHdDgxkP8aaHPOlQycpg8w
1hDa1J3GLhxR0et5HdoFOcNFfqoJUo7FmzHLfYXciMxIRFqvVlH7nRBItaNQ4m1nOONZII8iBkS2
Yh4cS+wrUR5NoewVMHQdJ4waV7SrjD5mvZCem9/k7jFL11O8VLj/fhfTuusNFx1dB5MK1vl5Iaxr
mTAsF2dOHc8SzZulq6emcQ4mYrzNf6lx6KjduyiFGyPs+7qpnzqbLtfQdOepQe/nGH533lB32eoe
4wgrBmiVJHnFDUH50vt1WqCuj4PIzQKNpsNYV4eYdsiMxbtgCALWAe+NRySZBzbBV1DsMsH3HH52
m8jgtiC3Gr/QYhOprMyIb9QdjZtjgXQrZzTIGPS4oopKSnmcJpVRTLwvxd2gR5QzNrsNzB+ZnnEz
XqHG7kfduTWp4bsrQZmm+Vv0dZA7g+d2eEOXCg0OVTjyrUKPw4VqjyzPoxz0cO6jL9mFcnky6pGk
S7E8V411AsX0ajGxAYNFhNF6SnKaaCQZF/o1NhhLsYIohFXXQ/KC5wXNc/UWV/LdoPedijIsM7IV
I5Xh76YezkQwWV1gZ/GD2ZAlUcBz5xcz9Vsl60MFM8TuaYUkv6Zau19nJWTGD/vuSXfHK3jPJ+mO
P5mF/Fnb+TxW1kvLjNKqE7jOqwVfSH3sFPtKmAiZjrPXhlpnENXC5H9IYbkCNh/nM8MPz1oi9Iva
FXPzU6TBo4rin5WiPDuaiqlheO7K9DIkAsHdcIi4ECLrUIhlL3rEhczCLNbQha2LLeVpPcAlvZ/m
5Ew86D5iRlcxrDSS7BA1sy/6iTYL72ud/UQbwtkUICQymsqeDs6p0tzzQt98exl0pk2qONkTH+aP
T9151MfEl+0D0u9wFGE8VMc2lkFm1Re5sFmM6dU1zSvL4XbbMz81WR7uG4abxkDwx7wE2PrvrGoK
4yQ7WqSHZXp/alD0M9dIVxAjug78S5zLWjtN9GOG1LmlkhwvFSM1HVl3wDK3vs8RgYsVaTP6EDpO
FaoAztGc+a0J3wYzcZa63kDgjPI+GeA7lnmX93If0fGB2EPrh9w+8ze5kYAtoAfUv5nQLtW90F4L
PMNlXu06XzXHnWjfbO1ZW++LZdcDP2IqtjJT3LvpORIP1fi1mvcNTdL7Yfgs7GFHaPLOHFM+99mY
jp0euDrX/UMpXg2Ee0l536GBYYt3HiXITezKXkOq2hN2QWDT45TsHSfDeTRYv9woi15WxjW7tlm/
7KRGNUIE3AnhMjpO+qFBkk1E5IjCK7suv9XE1jPTZUxQavWTq9FGW83SI/dJv0sm6w1htTyy1mVa
1/n2MpXHlWGZiioEJOFxxkrYMuA5yHnx5IDG15b1jTS/MIel7M+d0oByi341nDvJoea2mfM62Owo
pwJ5xYFBZbfFiMRMhA6GhsjUIfR2maR2GJ3sGdbKwW5WNyRuOCyLrD/I1qGBRaAn7XTmjcxnDgpQ
jTxJ6lO9pNbToE4xJIX+4jDEvGK3usLlH7ZAX8SS+N8LwhOLwaSnzJKftc/YMJbQdpDJTaX+YQpH
hm6fXhoCRwoUcDjV+hRIb60edGYJ8PAQvYzk8R7XRqu9NquaEOpQHLqtMx2NaBx8JfpaJeF7+Aja
3eg65VmYcwALPOiXsjk47OcHkhl/JyD7vSSvj2aaLvtuZZ0ybBWIkEYAiGxFfhR591C5zmtpYuTR
UXIdDABMfrMwKehH57fdbKLRugoKlVNUKpipuC0xwBwJOqNUPN34aJLy2aAcxCkxe9ItzQCar0EI
bWr5GtraXbatxDIjL6h10sFPKKEVu9Vwrm9uREe9FRvpQTdqX5+cOBxIrN+jyFJIsiJCnJRN4kVt
ywjEMG2T4TuyrJS9HMkqMufh6GwQop5ArccophxB/GGO6Ji0tKGEmcbmoJQIqrKBhSKBiHmgZLom
dvPC02YnLERaYPS4bdyUI1td1gdXWE/pgAtMWd61aAEWamnTdR7WW9wn71OUK/7SWw1GPcMKpkkc
waldXIn+c6FMgjB4b9st2hxnnL7Z3aFNttkLwozEz1Mu9IJx3YssEDwhr079EQnFC4nAMrR+VEZW
cAysgb0vTokavo4OS6u9QfxLJDo7XrPUbIfdohnkXGrqZ14Uf7j10MTMGruVlt5iLWmDXLuX9WoQ
ibHt6wAcn1wjQQg+voMEioNRSoJiTG3xHbACIegNnnGt6Dt+pMV4bKamCKJZ/cTd2wP/nybaEc0j
gfSPjoHqqJwaa1fk45sucxnYybWPFvtaJAY5MVaG8Dvvb8b2ACq+52CrwSDJcXkB1d8KP0Te4isW
brJbZ9lcgE98ZhUbie4yopGp8hMJHXisIT+pksWPQQushqnf2Y4griEbiIIy2ezj8XNUp8xb8iQG
cIAkNU1NeFIl9JE4wU9gRcRVwRH0wPxM3tAk3b5T6kcbEA5hQm4eJuqke5GMOAZAmFkxMJsaskpE
ZNY9vA2AQ+P0UsMADy0JJgVIGatv/Z6tCcK7Iq19N2spe0qYn8zVUGEaOZZyg5FtxhVLK8L06zJn
6DhIcOrmIR/ldCmT7G1QQVLEdfohIsZ+GmLeOMqrfTO4+v28YKBAYSUvxVpMJ62fi8DVqj3WMJcb
cgqymEyyaNaXoAFwHmHZJg7lIZ768g1E44FxY3qcFYkQF08nylD5R8P87ZtuxdXq5A+y7e4ZVHH7
52rtuXYs2OraztflPm4Yl5uq0pFzujcGrboiHXI4QyLaSjKmkQxFECg8LZNyl63a/Kox9FWQpqlT
nj9XnImyznAumkOETl2de6ZV+DxBsbvNOR/wu43sq32DiGRA1HVAfBcFSFqFL91w3qro5pGcdUJB
i/pkmjapcKgY1g6pjFQN/ThK7Jyt1PhjAmA7x3SIT4sgTwm57bqbh/mYsnnfA9CxPHvqblCjSOpM
I0RfOTdarrtIeOt43+Z5HhpF/jXbYPKjpnL2NotJOBTpz3yYq1udj5cp7r1MK9Nn4FQ5GjlEKXO8
+JUy6TfHmqCJ6A6+2VomwIMIZ0sbpCs0W37EKz8LoBmYAFDhBEgWPx0IlhlY3iJdhb5DN2EWBJGO
24M6INKuI9YeXUq2BPu1SfFuDggmmsFJCC28o1HQ+H0G5Ukx4x/I+euTgp7MrSu/NMvx0PSJvatz
bKI4LK5mKz+ZPrcT9oZZbaips3LvMP49wl1ihpQk1cFIKcGHparIh42upR3T7QKntUst+zWyquoy
qH0IEon0RkstEQbqF2VaOJR2agiO6qfIdbwbDufGGCgof+TIJoB0wQFfcRLTYJ+UaKiuIrV+QeIq
SMIqAlGk01nnp8PvITwWx1dMdGgscjP/xeEpmExrvIejhnLYlC8WvL+difiH8paxAA6VZU9iYEQx
OX1JIlFk1r6XdkpbK+KnT6KBFc1Nlx1GB3fXlGPrFXl3KlvgqJFGvFehjWQhM6aWxErA9Yq8Ps2X
jyXdXLF1eR6nN6tSf8o5QVYoXM2PVQwRTamGqqmdgcEUYG+QRZvW/LPamMlmSxA88fMD8eKe6qx7
fgbcUJKKCgkiNuUEp3TxFW9i5bxhXKElpFDRColIafXGObrJjs5A2jBOJQGUCgUtLOlzEOa0Icd4
Jb4MSwPXsPYPzaayrQxsOZ3z09bMJw6MFeHYDeSxfHpb5iY66s6Q/kC9TetNIXmuuyrVOB4I4IUB
Q34MHa73RJq/0yImZ7MaucEN5Se4rsO4zLPHX2lkIqo8zGqcw+YkV21IOxSsY/GhQfhOU0G/V3PG
MDWIN4vi9YLE5Ub2GloyB6t1o2kABvnpF7X+GjTSJbTqsljtfNSM8hxH2csU69SfaMlKAUNYtBp/
zKH4TCpHoAOnYGij85jZPqdqrAR6eRroaZ9wE+zWaabyi6pnC5H8cd21zGU9ej81caAVyT2J8jba
dNJR8Hz2o+lcENSRXF9FF9n0xjWanRNsptwr8YaFrd1BZsrs1C+obOaqFfu210sijYp0R9OIsD1b
SE5iK/p/e7FBuk3sx2s9nDB+Au4s1odaY+4+tIr72FVd2FFF+8lM2z9ZN8WzxhLEoM6gm3/oWmO5
gMxjuaWSZuN1f9jElRxJqmRxkPm6Q6rhPChZ2Xl5YQ2+upIDSm+QI5gJWQi/o3unGNmdLVDTm2a9
p8qzQsvsOTkI5YrfvAxoenRhe4nQPoYQCqoH5DPKxtBa/shnYNJFPU6/9a+2YxediogxhVH/atNE
98AKZA9lwqRuROp0kGN5RDzl2xnq8dW26OzW8XyC//+mpVLspAbSscFmsou3UNhyehzslFIX9BXH
ISRwCCgRuCFcxX2FSnQEdBF0cJ30JTvlGZ06TZsywo0VLl5Rbb07eomiz33qe1ghlJ6ZiV5tK+Sm
hE9ocdL4IMIrT++MV3gUY6CO88MswA8oqvHJCkBauJZcYks+6sOsPXDsI2QRRHZt9qqfLWT0bAt/
Jn5aJpQKDZOyT5Q53eGx6A5V3osd9+KmX0dJvl3pTqNVBGXnhGxyeu84sARNZu9I23Y8V224Rpx8
DqiJK2z3otcxRrukaC9kqS/1SZoIb2JkWx1V/7yAFYnycp91oCybufuJNKA6GbBVaM6ofu5YzyaG
fsCAVu0BpCIwu8c5gNvE3WtOIrzFmtnr6aSCeQsFWdZhXEu64dUj+tOD1dUJqMu+h1BBkjx8QCx5
buVlQv3IVfOUT/HEBWVq+xi8ARqb4jDntNeQFhZgOLmR02x26I/pj4m+ojsicssxhvFiNF+WpY17
IzIxcOkaYsglKnCdFE7YDUntrSJ60Me4JmippR5FtkytnHrkRLnEbUEMrC1AiRNET2c5JUX8vkh7
DHpUzxRnWefPJjBslJZgm/WWNiWn4BYO/EJVYjuIZCuki0fZpTOYsOkDvREa7IWWPvmy+HOaDZVr
isd00ofTUqj3jYhiiDo53V+7DWWhoiU1Z3/imACr1cgZ7GjXsmYwhJj1TTcgARJAGkPS/gP/NX5V
rW6P2hA6YxO3t5TeV5sb6z4u0LjbWrRZVz9U6FtHu0YNHiOhu0dkcb9wnwcg4/0lUo27ipDt2XYo
xAHaiDxzfRDyh5gE0ZD67nGcG3cnjQTRpu3Yp5oX3ZoL7by5W/vCjzuR38ML2GEhUE5jvmfiIc49
1kdJDGKHfUkFMXMy5jyYWuyYVg8+vYLmmbqA/Bf9peL6Is2MPuM4Tqe5b/d27ACSEdld4/Yqwk1c
nlk7W/uWeIFdquYz7WDoN+irCcKOx2Wn5H3rL4q1BGQvBoSHPBL0JPYFbGV+tePS9tdIiPdqlnBW
VuWPXYFVbIFM+6P1Ycwj8Q+oe9DpE2Zfll8V0RjnOVtoUGVO6PSw5hVtUbwFoO0BUMGlKTXlrNnN
rY/Z9R0reco0FfELTWczoXebztjrpYHtQ1wjlwInHyDbtfW0Q6lLM2+OzWtHKDN7aUJ9pJgkbyp6
zb0fqawyBRrHOUbcATVW+Pj6N3I9jabV6tP9rdfo7QmzE3TUwK7QVL1+X3COVUtGucldZ6tDAERf
7pbSfNSM/o/RwUNKlXQ52JkaXzA79DurBCqTZL7iM8ztQ2cVqJp7OgYY4MBMrIGhRx99DkSjUFFW
MzgiOUg4jCU0NlzHOdXABQ6zVf92yKTfxfmWK7w6FBgjGY1jh4EB3xLq65fM0NtDn2OzDVUDu9xU
lKPH+Dkx4C3YgYsp0s8hI3gZabon5Py+XmxF0YkuxmsFTgGxytDQbs7/+fAfb35/4L9/n/mvJ7Dr
4mVM+/TwXz2dSJ0fXYGQtklRpK3j8DZdJoHhKpWlcya3pvO+39s7bbwnaJluWu0Ob6L5U7Wm/Qo3
xrkomHd3f30Wot89DRoj/H6zVVkL0mR4IbZLueLfZRXbvoU0MaOnWdbwij+IWK/hKuS6L9BM3dcK
sWYFWQJ3+XZfrpEw7nIMG1BELDKuDZLL1i7pASUmWIdNWd51Al0NNYDkMrD6w+DS6uuHZmZtnvWb
5SY0jyZtumUOHYVxHdubVTpM9Ql6vJGwphzSDq9YNQ3psWyEfeUmLo+LkTK5awwIyhhJrvjmhqMY
8vYaO3ChHT7nGo+lfhRdLZGnuxY+BUsQYM7xDkUt9sS6TiAZF/PFzJIiIGauu5iKqIMMc9elq4oh
mMo2uUCtWQI4Yu65l6UetDRFyITo7ICxyEpH19lgAcSzZpWThEimmzMxiPiYQA2dKzm1YSmQQzki
pRXajAJsdqWG5dwYJ8fqzRDV0HKK89wNCT/lPFdpBFHQZTqVrpufFEjmwKmn5lSZxOSZeDJPGbxN
girM9YR5hp0hzs1TlpUk0prCOYFUGLDVOJC/pFKjTUWXTZFWhBNqwHOX0i/DzTwhI4ByvKqlBmsp
t4KVTs2ZDo8WrMUcndUsnQMHluQlZhcOHCQAF07f4F5w6lxikeaBsHROY0Yqg9LI0EG1oBzxmrkX
iliLg0gBDaBsNCIdBiKQVSpKvAn91WKLJcdZLtdMkQSqK9K4WnpdHFtUz9dOxfBqaGNyw+7Dsc9e
y1unl+LgaJTLLTf94lzXClwaeufiZJa5g1pse/uv/36/998fVzfPxPf7KAtckGTbF429zhd9f+iv
/36/9798+99P99fT69vzfX/mv5/5+7t1hA9uSdD/5w/yt+/076/893f7j/f97Uf82+/1/emDYhrI
WpfbCM2hXpoDyknkwSlFcH+ceoNiM9lNX71CUvnS+C7DLGWwjnGBuKRr/MIiNkebj+RC+2o/e9m8
0MByP5T6Gmm+hp8wBlO3HCYb3v/4RSjcvaF3h7Ge/Ip524a6IgP6tnz1kXaT6xqqDEuKdDjESb+3
xFE42UkjNFKMqb/UFqGxOGgL8YBq+i43y6MRJoW4Jh2RU1F5j9niXKvybBGNnbfkzG1tDcNDfzB2
UzgsiMc3OJBSYa6IT3EXUfNPzI6zW3We6jjIlTlQXTT79DMHoZ/hMJP42jwvi/NlKbjaqjPIrA1W
Wj0B1SCFofb6Aa4GLcb2SBrnvh+x2SWUEbBJFV4PvNVH5BS43dcLYUqhijtC79yTqfyMRvvBkBlt
kT/by7BSnNsFUxJkGVqe72PYaCg7keo4eEWd4+QMj2v02aktKv2zTOwAE9XBaBjgDhdr5NClJvtc
ITnXYkKhkYIxsod3xWUb4dUWpOse3DzdgxopQr9iVGz8P5rSAFzKA6taUV5me9TEYOJI4VqcY6MJ
8KoIn8BBZTgtTQh3m56jRsLZi+UYTxJ+MPk/EaMSzui0iyXfYqTuWRxi6wzrsa4f0X08A/cDsp88
9+Z41DgzLSvcEak9wN26lKXw2Xd5kXjJYTVmXUmPWe0fY4kQsYp8AWZew5kbrxLfBNBHmmvm5jt2
c78r6eRmNQBlh+9tUaUjAYOppaISWP+3GOj/03r+hyw7bcuN+ZsI5f+i9ZzIscPK+nf54D+/5l+s
Hu0fFgIqU9UF0i+IE/+SD2qq9Q8bJyEIn/9MsdNJsROacECMMH5wVOdv8kHnHy5xbjZNHUolAf35
/0U/qBv/mQrGCEOz7e8f0XYMzda3MK6/CXmGyGwbFEVjaNdmF2q9+iqtKDtLlfurtzKkIjSzkqSo
Q75c31eg239QaaaEoRxQCVt0g7LkwelKNdBxDzGJ3lQWpHp5Sd0a+xHrKdA5AYaTEaw9uZe2zy51
B/i8txk4de52KqlkGWhRBlSzpHCmpB09TJeZX1vDTGh3bb6tY6RS3gMmSSs6fgaYBBdsZ0YRLO+V
UiM01xpcrn8SxafZirx0owAVVmueErTA9eSBjo8AScSB2WAtifOWUBZy1UFOSuexlAVahAyJTutQ
D3RJMxGbq0VX2DnNeSrE5BMyJcYZa2S5qKGVGp/pRC6FKGxq2dbwSpN2q5gm9DeroodKRToawLc3
dXCpUxXLvitIcbprasRt6IHxaffuJW4LdDGiP5iGO93PTjXfqytuPymzgyKy+3zgLCyVDN+Dy2pi
xPVj0ZwxWkuSDEyOaar8rJSkv2au3l8VgyCIGTZ9EFcFhLsySffKWvxY4R1x0hDMYFVCMYD9tGeC
KRhvgp9smcqs2S23LBySnEH4tdf6rrKSBaQHYoa/TEXmAt1hSCZGmjpeKFP1TDlbV2idxaFSRxjx
Q6H5Bgrpk2yoZZm00amHCPdBfMMrTvg3LYNNuBqFe5ppQTS5GB5yvXvaRP9qOycnZFEtuQurg9US
v8nS9dXJJq/9ZKUlmRrKbIaooeQyIrhGwIKN0qxCg41ZjcDbeJP5qHRLgEWeDkw7tCGth0tvt19T
qdFm42IKlG08nbVxvEvnjA1kmJsL11dzcUs13mFV3w7PctpNw0SCCoIbWihq+tzkTn8v4+b4/Zau
3hXa/MD2kO2bWuuhQRgkk+VooEpex7DO4hlclcU/9XVLZt6jBR18EZdvdkejeCGa3uux50GDkMNx
Lun/fH+Aqc5vF3/ZvaOLp5qaame79s8MEQuNkfpBS5b6GePZONCKp8uVMVIS5PIlRLgWqJN3iW5/
4AxnJsuQx3K76sa97rtKfS/11uZ6bD7xtTv71lBTT+2yJRBTckPrTs+lEUe3KElFKbOGzCIpyPpq
yA/ZYg6Kqbd3uV20uNU72i8DeoJqRkMxVGbYdcrLUs60E1YD7RwmR9BO8Ers5g8Bj2MgzHUIzAQB
mFY0aeBmBL9EdBV2UxdlSHgWcCoD3VWLaGF9SKWPcrkNVmBKGX32qXeXcCZB2qu5Ck/VhA9xioyr
ukVpg8u15vgCnvy1MnVxs2cj9lmnMAAn3I6sPROMLuUnr9L4RPUB+MpOOBDZ5qmFs6jjOrjHrKP7
zprbKzGxEILSHOd10r+hfxsvzVDsZrwbPowf/NSwXkqFgAIiHMUR0sVxVbv1xApNrkC20NB2vEWn
ay9oYXikC2ihW302NgK/AVErkhpcvYaB6IL1fssv6HHyKfgXuurOjWS2h+E5HtSE7lxPE7ypv7T6
kuDEP9hKVx0IQ+gPitZtTX6krDBjMq8cEYUMwouZZNBq54/gjj/UCMKTnGd7r4JAJ7NwJ5blndBg
U2VMtBSZuSd5jKmHdWYsA7ZlPq8r6mIZV88Id3u/7GjAoMbiKLgkRxl3n5aUQdKtSUhv5w8ZB9yc
VZf7cVNvZ0aDiF1cOMn0C40SdjIaY9w3yUNpjc/ZSG9x1DvCj6q3VmBriWx0oc4iBGEaZHZgz/hh
qSl45EZrOepDy3Il3SLlh213t5We3rEomMGIPjkNzCyhepHpPjtHlTGWdh/l8JxdE8lIX1p7sVN7
Wib6al80fd4PVTx4a91dkryASEQm66golTezGCcPrDEQMPHvJm3/Uvb2j6x0n8Y6aGbSRDm1nWB7
3kec7kDBfNkW4xHLEPAh35wsukv7pd/lFRCwVAlzV8H0kb0w90Y5MzPJZ2shMUqzPypzcn0njn/o
pLI0tvmgKgDyDR0fvVbRw2kcEFzkBx+gRGr1jKXZ7KCQtPTQ2zejnp4xuJMXgnxhn7REt2bp46p3
Pzq7XgJuHRQiLV3BFYqQJtEV7c2s+hl3hfQLXb1GJCOmcfyOYuDO+gNcOd0isBV/nJhEtdpmB1gJ
rSZL0Gv1uqcS0mAP0OeiJPpegxkRoXLk0lW5hCvtHUbVeV5Y7+toqXcV4e1SZxbVCIMs+j7npHQm
0uqXaw+v60dXFOtuMNSjlb5ESvYQ59kvuOYq4egJ/IQk0h41bbmfU3QV4JDeBYDPRHdecEdeWy19
7ov2gyA0aD8QREvBcKuO6IyV06YJQoxCs3WfJpr53M4dF2aSVkgV8Rtevx/jAcFsUw53jdm2j4sL
0dlqov6xi5QXfRPgLK4KH8I8fU84I8uO0epFl3g046eBxb3p0ncDfit1kslkJa3fC4p6jh+lclNl
M3o0E5BtxoZ9nEoSmAwrRvNjNDexQABUGfl63EvQgGz7OiJ/PdP+mPbE0BgHE9wqrY6GkHi6v6/R
SiNkRb2EuHPtX/F6EzyCCq/j+BIsHW2jhAx7ldPle/Wd4bSabZhNvMaTDfFve79t19F+owKDtSMK
RWnwy8Y4EPYDEOo7s6eQIffq2SjN5h6liMdCYAZ/IfjMTD4oSgZplLsY92ER9hVu6KgtrXAgj3sH
qTa9U5upZYq+esMmg/9+gHEDO1HmNwWWDTv0iHu8ZAYTDet+lnRFOT4uaMjUOmBeSeKXYk8vsYbL
RJu6/kk047pfwNru6sUmtnQuoydF6ZGvghNjJrKWgCDb35pZjaeyMJDINUrBvOqiGAStWy6OO7fq
+tdlNJ5qi3K3tiobAP7QP8yQvBqd5Cy9w2ZS2pBgUEn/zgslfYjwyjGrcz6hrdY3lb33AEGYgZ40
furMkK9UXbk/QFnycm2QdyI+p92sv/eGeATNUw9m9DkHehW/WWnP0H5q79Ss4OTKXnKAh4RLNmnN
Rz3Go9+3tfMxVaDssij7QsD0RAgph1oUwBsbbtwoccrGi0OzhpcA06I6sEEmkcu0D7ocy/y6hS2x
lUOea3QYdPE4HlHYfwwbnQ5JBEoWgHXTRq7LN4Yd64l+tMi5uEON9p4uWXxURKUcso1+V24cPEoU
T9nIeCWIPEuFlRdPUPPyjZ/XWNSmlVPkx5gokTpxtWcgHsicrp3SFm+5YAGxWZOskdsZWEhCjxv0
QWYrh7xN3BsGejC3RuP67Lg3K1btZ3NYw6SbEQArY/Jg4eY+qoWSeBNJjDu2z/hxIEGoVtVbl1XP
qimtQ7oQEdaI8SUxiOpkgjOf3EXkaMwld/h0lpwGH3AKTzB4sow+8+sMU4I8naxBKzQfC26SD8tA
othHJXG1iDM5OpfOHV1ZhNhoRvYGQoUTFLWRRJFLWw+sm6VqeV2uV7fJiF7nylmAAlbyQmHdHJUq
eWvTbdvJG/VQZGl9bVxE3Myi60NerfNFWTEv56vz6OLoNQzIeLT4kriaaPt1sOIy7vI+pzXnANxY
pvqtqy5RISGEysw45XO/HHOspXrb4qsS63JW3Xq54tLiN44nmHJjvtwxxHg3TWMJ+7TBFLDRPJON
6yk2wmc/z49yY352G/0TDCQidvq1GxeUgX32yJSRuNPujmJ0vYxARLsemmi5cUXBKV2lgrF1Va2z
uw4fqdxCzAtquGFyH6INTZoRcOlIuz1/v9UnmntJWaOmFicl09jnac0Jx5opVRLOJiv6knXK05/9
mspd1bQN3bCGUYaedIzMMieoXePYZ66KBMo+J9uBOOnEz3mjruq2V24UVgmOdQXLWgjdwAgTaYFu
L8ZRouk45NBbmrJLQ8tJ0Bg31InR6rDDqgbQU1MLwQExttkeVAdEurZxYvuNGNuJ1w6ArN1CkrVA
yqb88UF/LT80YLOOCZT2+wHK9z//9/0mp20wPN//nYHXxjbDIqPPaVEb5Q9RDD1gQGybQBN1f9is
nFStymucYu9MN6Onk/xeGtW8Z+Hw7LSZbjWe0HEzh+JSAaG42UcRhCzXFA/p91u4TYcHFelDvxlN
k81yWmzm0woX6rzZUdfNmGoK4jfQ2yuUXJx9rc3AytFX7B1UOrtos7cqm9F12Cyv42Z+navfdVX1
xDzgiOWozeGpwLEAD4pmuuTMp29G2naz1FZ4az/VzWZLVw1k/2a9bdX5xWgzcQLiAazaAnoj5g4d
W2pexrXHvDs7P0ydyT/ytmcH5ealmyfYQJvpt9jsv2IzAle23hy6yWTiW9vxEeTFfaFjcYpBj90a
6Wa4noor5iHrsmwP3WY5rvDMbRZkRffTzZf8/UDdsByrzbAcbdZl7iJ84yZ25mEzNqtoGZvN6qw4
mJ7LWBq013AhNsukPZDS6Y82ga6GcB5NO61f8W0d8Ce6+9mZdeSJOelfunFTNUU8iAHfCttcfJZb
5m262bLtb4f2xKEWRBGm7c2+zTaH1XizdPebuTvdbN4IODF84/yeB07+9py0uJFS5QMeauq+zRLA
SlERoZHM8hddodsgF/Y31SsARzDa04o70xm1h7VNHxXs+2dOEW9w0TCmZ3Xh22ZqBbWiXIQ+xU+z
NdEujH4VjYjfGggkXLaEaMaD+fK/2DuP5Mi5MLtupTeAFvAebIRCAyCRPpNMmqKZIIoO3nvsRmvR
xnTAv7ujOzRQaK4Jo4pVLLIyAbzP3HuuuZQf4HEBCK+GeANnfLRa5Gu88tVqmrdxz+NzxXRh2Lx+
du2Ho1DQdCLMwh2eXfLwrlXizA8AIN0BoeoHYT6SiDJv9Yp5xkLIwh1gr1OxGvqb1dqv4PEv2ENj
l8H2j4ay8auRKDn8bD8cBJkb/GIC4AWkhDN8gOktYsPDZ1K9xKALYeuA2HAoILzGUphL4ToCQyDh
EdQrmKBfEQXlWDwtWa/e9aCNF1OMCBrUH3sFGxC7+BisqANL5dOViJc7JdbNA3HJr0lSKheBd9UV
8Cs6ZAlWjIYXiIIZgVNgFWX71YpYyHTlAUqr4rU6+IVoBTGIFckAw7d9h/IECXEFNsgV3TCtEAca
mP4M/qw+Ikgp9uoKe5ibEa4ZzFFGWy3WlRZGRMMG2dVpX9kkhfafqJjvkFb8tWBJDCtUQl/xEjLE
S1WtyAmpvcIYHrmQsD30K5Yis7iN8r52jUmNjmVqp345YZNCvpesA/vMZ/DXnVroWCfDownfp0Hb
ImVWj0O4xC8taS2jOl1yEFInneAb7PtAJaVu31oe411A8ZYWA/yO9QO2mxq3p1bul9J81xWFLmPJ
Q1+imruoQ7INS/AdQY+KibcD9VNH6Qvjo4T1gXRlV9eterKUYd/W9gOgfGaHzd9ixYSUYfgVr+CQ
yjg2cET6FSgS8hI8WT2QkbEBN/L7W3VFkKir38UfS+rpXHT1faG2d3B3zH234ks6OCY9l+QBxg/2
5BVykqy4kzxhxE+qxfxgDXQcoG2Uo6Vmy8OAEfXaiOKUaYa2a0AqEDwT4/gyGYc5Rft3DoLkqWBx
3phDBbUinDfTimTpYbNkK6TFllly6NAgXyy8K42RgXaKBGSX9UMUFcADV+SL8gt/mXOkGj070sRI
Ki+DlbXnmJ/ORet4FQm1V2WuYcn8/jKeMVxoI7TOBVnUksbZTWGH8NiNxt8VLBbBcwptlsz4Zamn
EC+pO5PwH9212qTArIuzqKbP9bHCwoWVbFPCULGvYgXisLpZOgA5zYrKGWHm5Cs8R1kxOs76oZwI
ewGwIyDtTKWiES+uY6cRmAHrNBw25I+8TiuiB3hrdlhWbA9NMllvK8onhJbhT2b9Zo824wMEpioi
jRX/k60goOqXCWRBB9JLWKh6vsy3aLG/qw704UQuMryT+E4Lg+hgZ7nGaUA9MwJed20znK+TUqqX
cKR/LLv9AqkoLEAWaSu8iFNk8JdfohFvEq/jijnKVwZSFbTKpdcB+gFcO/9+qrMocI0VqJb+G0NP
/IPPW3//zy9/yXq/f97N4wSDOjEPwYpjKlYwExVmc8OXu7LbwDY1WVls8hV5LdO6vA7Z8tRkeXb4
/dTvB67TnIlj/422glZAhW220qIEmR939ViamzpMELp1I3fo+mFe+VJpxxCdqvcAaN9x7fFUamUJ
D1BzniGqQK2Zongr7GFDRzSwt9oOOblTfUb5jJoweVI6ng5Og4zE5n46YXtnnI+6Ou0iQi0svX5M
LKBlbUHQ5+9vK2yBHH+6V6x/+PspkgGB26my25tlOLhcM7UvBnvZOw14Q3No4ptsFRi8TAw+esY9
VSvqb72QP4swm2cjCEIaREXdRbrzUKGGPlKh6IcaFflpioiL1jvdOi1dUO+7xBDnZrC1XZelyyUZ
0wsl0+QjWKz3ZduGj3VPyJCMOuWTSnG7ZOX4BwmVZ3EmvAbyTCtg7sLUYlQ5tNX9QMFyHJb8Xemi
6v73Q4VOgmXjXHAnz80ZjvmXrPT02Faa8lAPxE9rg+MDamr342wuHB/m8jw40SOqADKWgUURaAkG
MSbT5WDljf0iTHGsq8Z5AKf3ju2OSMxWz6/9UKCU7/tTKOLimim546WzjaC10fd1k057WfgOnEtK
SAvZ/NS5PXouBT8RIqs02I/5fE275L7kGXGWOe6DtV5c9NJluTo9WGryPTQzMSJAyQyzJdjJwUyF
JYRxbKp4UYeJ3KmrW9gq5WZxBrp+/MdKkDh7Ib1oZgzbL9UjkQmfpCjs9QqhExYNJh7DgfyIZwW9
YFfrhmd3+R6ZFDehcZkTyy2aJQbBTlJqMNwpo+zdehrOHSpfpAT2a0e1P5k5Z8lOh8Pgr1/WRyVj
uhSKqxDm1VYcrlkwTFPz6CxA2BDaW/Wyi7Jqm9MDzHby2hqSNlo4h4arMDM9XSMVfeKBdIxGjMqD
wEdVAXCzhpCKV57ChDZ31kFpJZZ2DMZiPhJ7XmIrSzhazdFlf4HjJOmGi5Jqd2lDRlNEhZWIcj7J
3BzPQ9dN50E3JIbWvPWNfJGc2hXXlELIgRlE3QFHWLdJurpnOWycKzOfnjjUME6W1bNdZtOh02sf
dB7iQXuMbpo177OJvAVTECMRIGE///6KQbh+SOvZt9IhPRvrB1AiZEcY2znWR99mguqqQD7D7OSo
0Je1uWZuKrh7wDFhJ39viRBzIZrF3Gvta12gLA+17m/Lem43ziUPuircqRVRd3NVDi4ZfoU7DGpw
qB57g0ZFgax/CiJR+TiJJkpnRvS97be07UKtVdheQ+UjRtsBCJ9u9gSDzRqfDUXJN+rKVJY5YLmq
8UdNUTwezkQogQ9MJ34OwZ2GmpiTuh46Ni7PZsa+IG+B9cql8obGEp4kjpmgHILI8HoZ1XsxWYjo
8ag0JaHBShI/qBwsnj1PGPOGL9sRj7Xs8/MSumobx+jfyObuO7bhgDs3Joro3RxWT0OLw5BVQZ8F
YLuDrvLUpjxJsRBUDM0wKxVXhBYbfckMsaq0v0X6FNW92OiVqW3lb7yW9jhNKUKp4E41Ae/O/XSQ
i2JvevWV9QIGxMRwmasgaODprIXs5dPC9oeYc5sQkFOcTqSrqoG/7AgiI9m+DG4J16raJdCqubVV
wVBD6vOuVdr8YHbqwJVpot+LwxcrO8aW+RglUbeBJ52g6rV1xvHtaTYqEPV68AIU7iuEh7cPeDE3
5IMo7qQ8jqj5cdf0PgNvwlaj8CFmCpdoWYeoHBH+TAh6DUCKRCGmeRdi0p44RnLakWaF8E5fBII8
9jnwKEOD/F3KT4ZeZ8O6EVFcxsiBMEqxhEEhbl819mhHTa/ux2KrpdLgXByR0jOlkYTLopizRDX9
2MlzPjLkXoLkkSSNMwOHWcfeJ1CmyBZhGagrD6qx9ViMH+rcfNIC36JWINeflDsjZHBTKYwl5/Yi
lGhGq1icpA7FXW2Gh4pcqKL86Qy2Z0pc/8A9n3Ym9zqSYZO7zw1ja37mQjk0WvqXA6TbF6Le6wH+
cX0OfWcmBzdN3rPZLD2VtcbU8P1oyDbM1B9iDidaABIHNKpCloIZgQlOf85SeWjr/EI4nOrRm+ge
HkAdRESYbwtnkejlU96yfByP5YKZTBPMyLOu2mmTc1vkBKNEnz9zQ0e2AhA9GP4QFAIybDJvSfCI
hYds5HSdEC76vK0N3vkuyCpckY5KC9ac6fDSrawwebTtFFFesy5wwjWmy0Qlq5vSU2jWnMBsYV4p
T/ocjXdoWu6NigUgUeYNeAcBts/GfLEunX/3zUpGJLNjkLU4SMD0vB0T50PFU5HVReG4RqjjQmhq
Y0tC+A6h/F1DUctuDmfSwrg0ojHA+gZLMczYlXXTPYjGEHHKdCoUkbtLlGl7QMR/0hz3OLSAZMu7
nvkcieKgcy9scdlgVRvU1sekhvC0nZyLM4wD45EYaUze3xtxbZ7MRLmUdTJcypidYlttUhHB52AT
drYYE7mcXH/sUGKKbrlvdw0eYK+EgdTMkEmCYXlY9BxhTY1XMl+obGH534YVKxvHDDbr9BlgN+B2
IiQ5LzOg8Yl4gjZC0t3C9WEGxzgU/SvJR7VfmZLYQ8uwdyTXf9H9dJuGb/2GvWqvxpr9Jbr2lbV4
CaxGv2jdZO6lxpaogCidzTasxZIEBTbRfqfiF4wblotGQHL9JGJrsy4LXLx/GZIhBOPxss4azI8s
JqoLOgGzGedJNdvqq6161eXNte/lMP2RzIFbdv9LlTiHMPBbKO4vzfLasrICWRkqeyUtcVQmRkN5
QdqaLugdBRoGRzAWTboQOZzW9Pf5XcyY0oss+aXXhsI61rkwLB+3GKf8LmDAFXVd5AZDtzDJEB4Y
I8MXUGI2VUxEaOucxuwShVrz2oRY2ZXBDtnVSF+GyLaqftgHWlmTkoEHR13iP63N/s9U5ps+hSrE
KjLqJutdKebhTtSEEs4SyEePwtMN8S6jTOBgGcphb7S9+mW8AZo4tDojoBaPPidHHTz1+wkF/MHk
GgSSUMfuoPLgLllnA8iRPkNVgkaY5HrK1HxQKLB5VJoFJkqweHaIr2tMSNbVKvimFfg5x7QOM/ND
b+6SW9JAXy9Kp+I1XHsNi3iaFoDfoiDZVMDadRY2OgKgfF3GbNQD8eawAdq0sUJqvK4CoADdYGRw
YX//ViAMfd+CefCaYTbP6tbKx12jz95gOcEp7bRDT4zGjdpUXCvb2RjdXB/EQpZlGoLUMEw6VpDe
XhtZ+abLJS8Bt61Pu0hCAAEt7WgXrH2FwGs3kYgTclzgRy102NNJB246bY2/Vj/e1VEKobyV9bax
h091BNGYwrswuWIqBMkmGAtk+p4TiU2TQz3ShGDlkJpXkZjHNi5AWOTlrV7iV13zTfEXQzBbN2Wq
vVne1UPsZpH2kLFyDMa/bFX2DSsiP8NKi4CIXr5tj9aAwcnOyAY0lOjI7uRmJflbNBJ72+DGD8Js
W6j51yzsaNOcV4y0C32sIRUr2LPEx2xAwEKc7sO5+cIWTXEKc92JjDvFUPfDdI3wdrs6oGAWedoH
GwoQNfMLGQBOpD4DbNuBt/jO4+KMKfbRGbsfyAoeWiQyHiVYFc0qm03c8Q+zPfUbpABd51x1mZAc
4cZ5/2Dp9vOgCQaMi/zD6crLOWx4Pv0J159G1EvrgiN9qtgfQoKfNmXR3Sfk8EmiW9r5HCIrilRy
7avyo9W5KFTdcLUYgWA4vOPxB1hQmE8V9kCvd7ijrPGQ1229yy3jNqfZLVtaFrszTlxC0zRNkpmk
N35c6df1TMlGeBAax05oXMwyeJXsztyhbP+KQOZub9Aq9NFYuHWX341rzT/reMSr3kGiwUs8h89p
kt2EOT3n5RySVVHfmsAg++crN0Xg90Kp0Ujk3R7jDM1/hHhmKijn6pGCsKk+DM1o9jgAnhKaHogE
D0HQB4SFBD2BzM1dglE5L9IFU0Q/eYo2ftsTAJFiXmfDtbLLqIzMYNRvVZvpBKQMsLsSJtJOOGCR
G+tHIKD1ow1spQgsDHi52h7w5YvnYOzYs/TpulRatiFDtweSn0B/Tbbumb21DyoK3aacTgw5mUF3
Vb0r8UmaCrBLzBfaUxly7hlZesqE+JiRX3t5S8SBKAdx0sJcnDh0hx131s88l9qTPioMjq242weR
cxz4QZ4Xi8Z9IhI1lM50UhHJIqdqGUONNyU3IUtMVnrWwnKH7r/+SNj+LhakvukYjjI/4j9sGeN+
B1EPSTma0LvikXd/OxY7zFdTUzj4eq4QJarhhNaTacvkzW+mG8mvpERkpDuzkxkMmBy6E9RbzTdC
WMc5iyXXUtuTbEY6arXqd8wQCP/CHRKJlMM+Ya2Nfs83HZX+p+3PXdYzli3D+BoWha/C/YIYsKly
hTldVeGTDqMDSpVsn4+qb466vcnHEJRnmGe+EUdwapRTai6wo9NjbqZbs7DfmhbhYN77THHw7inN
SUy+QTQ3IWDmNR5tB+NZGx+jMPdHqTykskSV0MstrM5nTjQa2i+zye94JQ5JjwG7b8arpTR3E5B2
dwrXOXlEP8tcFbWl3Fc97usUOZ3X47cCdDSMvhVENcP+OLxETWZeOVy9uKyH69LVh2R8UVsIWEP+
Lktmt8O1Qcx1Yyv7h/1Lv80Q7QKWvwl7fik4Ln0nNvpTEk8YOiQmjFhWEAe+e4a0/yD6/r8q9/+i
ytVJlURG+9/+x38nKzT8Lv8PVe4l/ozKv5//638W//L1/S93n/hH/4tE99/+gf+Q6CJ5/Y/8TPmv
eFchR6pC021dApj79/xM9V8lPbjGk9ZCy2uo/FH7T34mSE9H0y2UqpJ1J/OL/zdNriZWTN1/wtih
yTVUy2bzJKSlSQCi/1WTayzIoUKnzg/a+pROGuJ+bUq9koDjVvKQpmbBIMgO04ZGQD98rhVSC2lq
FIJep8LT7fx1yYwXte8wNeoJYqAo24zohNzRp7FDltOr/iwwGDIHzvpwQ4z2dxOaj1m1tDSFkenV
gSw8YXQ7MkJg2zcEQfPEu8xpe+3bVOJM0vzRpPCbEPAagvp/imuif8eCgQ+wC2AzJvbdwvCXkPyI
ug8P7OYR0aFt3pZ28RbaLC1VbbyV6i5AmuSn9vJtKw0tXx63XoS2c1M05AhMwbwqwKYPZ46JOFeX
Y24DkySGfU19QUg1GuUlC9P3cE1D78qNFSLdYwYOySffhDbKTfqeo2IXfmPaeyvmNdU7zIaIkF9q
sboeHZMmKfqeUdDu8F2uIeaFr9vGa9dR5aSIT6i9aH6HExcGwODABFFAhdXF9iFGBBWCTUsrKAq4
qQ8z+3TGDAuvvL2nDbkzOmj5xvQ4sIlphM3uIK/xL3SebOxrEyBs7mIEIyqDElWF/4ZyQoQonmEW
5qQ0pnTtfr1LQjtbATD01BkbK62Ub5GaPtetSSFbKxdNBiuDS6U4nmtyRYhERwBAXIkqN7UuPuuG
r+ft2XI4wjKkyIsce4/HwXEH2m4ggiWuSCoLQUwPmsavmLGka1r9SxvrB82gmILI0q7Xm+2ahTnt
xta8skoHomR3Bw1p8ckW0ZNicyTkBSkcQAFv+Pa7R4gCDEcUcV/2VsLWL8PBH1R4xF5wL/WuFZZU
CmN/0RJ7R0jJ6tiH8gMiITPil1R90+3is6u4CkVnbSoGA/pK4dBwPqJGAUE3JH/GheaOdTBKzoWV
AYimXlsu0VvWKVsQ4IWH2iEnKjX1BnqmpxwmhluC7t5pnyBHv5x42DolCjhKveq0jMi4rGa+TZUR
ny18FiJTfkz8mTkxIja+UyJNzE2WMH6oSuVoh0PtORxFY2ZBeGgYKlTri5xnUclwJ91FRfNSEcNj
lcNnifTVTWpl3OL3o4B3Itgb0x8REXVljflTn0XOljyiv1Qfx1BNNgA+0DEywBwlzA8yE5Poww71
a1aG17gna7W1ateqq9gH8MPxrfKDRDrKT9h0mtvbAdZPxnFuqgzXqZGnlNAnblZJ6gOLHwjloNUj
9Mt4EK+p07JqtCjICesm3z3YTrNBf8/2xRvt4BOwr74biFx0yRCnuWcXpXEqb8BCAV2ykdkPqoLa
oBWja5fyAQvc4gUsuxBx5KqbMYjOiQWlDlGQxxUsxsjj++zzQvPsEsArWuOktZ60VjwP9cwkSkSn
viSNHJzcAYPLJ0Mu5o0KZm+7sd+ZXt3Xk/a4tDRxZIchR1Q3AQqokb/nNSoPvLRNAl+UQD2eWMHF
G3WMXpImvbPRBW/yRXnA+lVtVEHbMacvkerwJc08uLnOZF0swEHVl9wqd3ovL1OLvCkucB0EqC6c
PCpwerIIV1R/kQNKI6xbDMOM7TJSrldwTYhau1lTyl61t55rzFLGrL2HRcYsfHHOdOqU0gj9wTva
J54wXtLgzQbfxso7BVZlz6i9QxYcomV7N9KJDQardnZd7uPfZWUDFNqK4VunVCanwxLHm2jqaZVj
vrAxI3C0xqcOaX4XNOucp3gzZ+VaOvLMDBuhI/NvZOs/RYPWpFX9EfxDbvMteL9f8oh5bGAmVyhl
PcMxBc25QWgLWIvCREyAqsJLG/4rydCQMYacjhgdHPWmiWo5G03Kd62LX3KD3ixiPsmudXruGYeW
EbWQ2i/tbkZG+jSFnyJQk1NZ03+bonFAdGQ31SgaqNYgFkhm8WpV0GXbUyJcnvbBzqkAUScLCYEL
Q+WjNArjWYcFQWVXw5xHnhy1TDdi2ktSln5Ydr3ODCIdTXvLHVLgJeiI9bDPEMUOPPpmbc+jUXNR
V/lKCal2IHdnM2vY39thOC5WZuAkjslyzYWyVyV3OfnzU46C2Bl7dWNWGfSZuGIiMmofLVwRD/AA
Fr+7y1JxlzcEQIVcjY4d3wQHh93EV+updXDtjUQ/QinZcwVuBl21PdQab9yVJNgTNmxVCSW9UkKc
/EoIsTJr868UzDSK5diTqJQgdXBrRzvkSX4LSvU1XBhxhOW3IT8NpdsEBNOQSQcsYp3WZ/zdyj4G
mvkQWsRqN9qJVc61homdolRw1Tr5dHoV0COeP8fAMNsXf8p9Cc3Fs8fEYZrH4RiDoUAxMRRu2N2H
WGIGUXY7p5s+oVpCo43mDvHWDtAG8NaOMX7Ebc+O1NpADsrGpiOjkdXQgHyJmJ8Gy5AoGKCjGEba
+apUre+gGe1U7TlOHOAUZfHuhOFxiQuyJO3hxajmj7SO72FlA4Bi913U5TYJC/zqMzMOo7xPqwZG
g41qj9hn2WbvMmTjnUT1e6X3pz7pO8QlrK2gOpxqtvi7kgzLSefeT3pos4KFYxwnsN+mjFg7ntej
AmdC16BiFWsqszW8lZX17AQYR6rRaujlSfaqUqN3A2A12qR9oIy7cwoqopQdjUasXqIabw5CdZer
HGTDKZb1a9OMn8GaLa5GEzeWVrDATazIhcXylrT1R2yx03IyzIVTjBqg/6sZydOgNpoLIekFGsJ3
o9zSbjYflZyUMwd1/zjOnNrhkvoARK6C2CSe08C5n0kh8Kc6P8WNcz8wGt40cXup4/E2ZtcBaI5H
6s05SLXOSyb41t1soK8PTkSf926ZaM+iF09kDkNd1DL8kFVxTqvkYJm0UChbs5QAll6vOX9ooQ4S
2qjnQKM9oPrSKnFvpys0zVFSv2UJC2cCYmfNEtbrWGpgOZ13VTi+JVV9kgnWj4luFuV/6sFR9fqp
Y6xqJ2SIIe0fmf+FpBmbcaD6CRpATy4a+cvOjzLsGlUirQvuB8gRDzJpooNZBF8TQYCybOc1gpuV
LIli+3rVDvYBLh6w6yliKxi7pv46ZYO6aQeY32IidirtX6p+JPm3FC8y4JMpjetgafhBAn0+2oCh
0yjWDuTJ8qApJL35kLxNLOcPkaGsltDO8KdKgVHmECUyqJZzc2pl36nNx5Lo9Z3GWZ1YrXksw/xh
jpFZtcO7wUt0ouw+17EzXYpka7cpJvlR/0MVwBGH5LIzynrTGrCq5+gnq1YcFARm4s7CYxwMl1xL
n7POlhuogtQZy7Rz7JaRJBXfLtV4k8IGs6gp4c8n5SvUHwbO9BuuiRbfr5KHfJb2rVBr+DbMhyNp
kP2CF2ZnTLN2SpIFTl4kt4mNWtuWSUHbzj2rOdXV1AbMQ7UcEfkqBv+rSHf7GE1vV1b61pFwbRRU
U1fSvR8yjdh6U1AHsrLehBZTWeoz2yczR/d7Qzn1SmY8UtP1rsRc3hWTQe0acITjTD4tdkEfn9n8
0+1kHVspMeti2CB4twJ+pbQp3ohvHurxA7Hmn0IvLyiFwzuej4WrLprcM8Dd2kbELZMsvS/nBMnD
ogNWzQggixKQSNIaulPOYGhDW3FsiB54HgBYcTTxmBI9wMeWXVNR5TAtDIU7U2ue+wK/ytSN9WG2
mJ8iiHbOYEL/dm3fPxHn/kdjdM89HSqPpM7An8mtl2FZ3iSmDQ6CYC+DwNkBWNBdIbejNrWke0Vu
35HrzcXFvTxhLyCwK9sZVLN9JthFoSC8pFpYg1XmzYFEjSRJQbS2OL3XmIoEsWErT8Uw1W7QvGdF
K+77WsefNS8nR0s11zDnL36jHQtdmuQuSbSXk3k0nbJDxMoTiVqe9da850FME1lkW5h991xdZyek
TnG6ngl3/6bqIaY7anyciIkXmjl4nfGr+6MBpHCrwThJS+SeM1pPE7Fzeu0gBwidZmv1lrqFufcX
H+a5QTFs10eLYtfs5DfZCBy7Ml+1Dm9TKA3PHa3ib8jKwC0c3BE0qQx6DBvXaUc9oGvbzg5Hl+Vn
4yZJYLlaW7xmEWKlpGetESjjweIow5UFbd9RkAnpy3vbKN+8ZD9OLo9mHuNMMLL30A7BnedN4HG/
zZva6gcyh3Bft1F4R+nSk2iB5kHXLHEwGhkfrTQE9h62oxcTDLIZLYLctTqpEPla4ZbuLt6qSb88
4tUj0DmEiBU8SilBAZrpISET+DyL/AtrLVq5K8VUc8Nh+9HoldjqscDhoRbq8fdXo6SvrUvjGi+6
PbI3XC5VLc19UDjqWTJzmlqy01H9ebT6/VEhgdBbiCCnRxiDYysW1IYdlnGUQPH6QmFr/mxjgLjl
RY2Gd3RUFRwpcNUxrqBgeF+3KJOQG1LOzuoCH80AEueUzmcS5RAntY+xMa4l5XFgs0EwL32FEgBw
J94gsTRuJIwtgWoWZXXzmjYEghT4hjbsyb8Q5RNWEhp7XVkR28YzyYlvM30Pm+h2U9O87YAuJw76
r9wWiCvK7ngnBru/jQIJCkEDyra0HFjNNqufeTJ2+Tx0iGwAjoxac+zM26y3ck9kwanrMH4ksFbs
6gmAwH05VxfRClRnDo1tFCTemDJoMXmuZ0lFCIfAGEde/aR0C5s4Pl2n5WsKVhSrSnocZ730uwro
j1yQpGQrnTLV0Wdoc7Oxsr0TyBctqmhOA9unajnlQaeypYEB3sjttCD5SNg1+7hGTgYEHXNYmXMl
c/+wRblhC4rAGj2bN5YPmdk/DxVydrYwhRcbWDNxbG3bDtKEHONxq9r5MyCWU+3s1B45vGRRAoKo
8LNpCog71Uy+qb7Xodf5kqoRKzegRIsbKFX7H7HwDZvaOghFR0OR5841aMikrsFG5vNM20xYCD+y
Akm/Qfhj63DXG5hc84TLbuVyhvY/nyiT+mlR0F+URfCKXJoK2/ZnoyT9DJRh3v6JkGXILqCWtWLT
q5wcJaTJeR/aySG1YpslDjYVtnubQS1/ymAdWyto64JlPELI012M6CbruYDcLVs92Vo1HOpoMWHN
Y6hLczH7Rt8a7ojTyZMGdIa2kySDAKZ3zNETAcBy7j4E3WoAcbrX7/rK0tyypc8I0f1Y43ywx5Ku
lzzUWrOPaR6iNVIHwhcovY5Wx2YrqehKpZP1V5qIHoK0ua0W597OZUbGQA72ZvW6YrZB1ERM9p2F
e2IxpnvGIb5ZLa8cihT3CHFP1fp+m1obX8y4UZnDz8B5qrmHw8t8JI3yU4SXbNNFpNQTqRe7Vsq+
T6x2bjvNSTJQKf0sGIenNkQ7MMy617PwPFSd0l0o6M963z/UU56e0qKHENGvNRo+lR1vpuIzG6cC
mSvxWCrIbtP52LH9hNqIqUVHZQgImdWQ7fAMZkPNohM2u53MrzEGJgyzEKx4DM8m4RWREz0xmCxd
o574ir7wCH8YNlEiN4pDsLmJclCC+VASFk5iSa6mZKGQ4M1cQu1aj47C6B45rPSSEWZJEM8APBh/
FfNHPNJ5scCZvBgOwKaWfG85VQhNnIORVW9LnA902NCtg5k8h4kV9KpA5MGMcrYo8iPxScQAJtcZ
CRC3Qv+i9eYP/PYNQhvVS/rwqdY478NAv1hwjwtHYuCukmtqBsjC2+g7jdpd0dDm2nn9IQSxnzYi
53KcCPKez7YJNyCNsaGBN3Ccg50Uz6qz1ScQPl1MlqAm/apDBoF/Ww71pqIM411Jt/rnoJoPUxtc
k3ncVAtvTaWjfgcssn5nJw/3kpvrHB7NqmHQidJsKjUIAxAQiCMHMpccEQOxGcYyX9jmeRySKzEF
b1ULtIt1vK8v+t0SL5pr9ubTiDtIR6XGHCB76Jb4cwz4LoMp4aVYzrY1eFrGJlmHy6XrX23NuUAj
1KhD6tmNFrCJS2EwGgCCN/RkSjbMgd1KVh+5k+8ja+IH1uR1DEE0GWhz2hvJdmQVCP0whhQiiw2c
tWhgkYebijDCfTEwpJCW8d6lPx08MEyTyXNJUgghSTvDgg/WdQScB9VdaBi7Mmqe8fNgc24QuWrN
BkdovAkGdtG9kp5aZVJBvmLkySssCeObStbLn9lskXqWj4S+nstYUH8wNGxwNaKIY/fXsHAOjADz
P8ORSlgPeW6wXGZYZxkfrA/9oU2eJvW+6l4dJ8rxrld7Z/gpy+ShBYRmWfHFkM5zpjvCwwHjzYyD
0ln8QQPKDwR+wejqBys2jrIZTlNmXSKcFK4xRqcg1UHyMAepBfqTcMI+Pwm03PN9NhU8MwkvyKJb
ksQXrBRPllSbC17/I9nWrsUV1eNdVPTpfiXUAdrAXhM0um/aNvJKbmg5z4/DPH4aS3/VnZYEJcJt
NaV4shyo5VNqPWaAZV21qd/aVr6O6fyYGanwzex/s3cmyXEza5bdSm4Az+CAA3CYldUg+p7BTqQ0
gYkShb6Ho9tWLaE2Vgd8Tb5XZlmVOalRDf74GZREUQwE3P27955LEphLIVmJInqqYza2MeZxLw0u
dIQ3yvltAlcnoqNPHcxmk3mCXzCM9pACSaaT1Z0J7TpT+dH30Uvl+teEUK8i3Mu0/4efcdGM1gB/
fH6CWMMxl9Obdyvn6KdFKDuzXzoiw82SHZ4+FCFXRmM/85hlGwTvkjPuQoMbta0+M5vRq5+YpEJ7
46RtIu6MY9o1ZhJqnAh32xVW9SZnS49cvWC9mba3CmnZnT/bJf08LDloHLwGu92QaOPvmqB0SmDa
IDhdEKCOliR1aGXffXADNS1nSgwfMcI37IBVG8VQ5wljz3H0FE+0/BR+vhmXvHaS6BfDf1NLjjtw
TUR/W/9U4jwuSW+7xmQ1luFWfqXAlzy4K61HTVyFt9u3oWcHFUXyY+hze91aCd86NyQYxC+RwkHU
zP4xJ3jOkZ+JG1H0enz3O3rZJK+U5X4CyWwuSZ7dUzGeqpEsu6YjNfKemSO8sby8Tkvmffn5zEb4
iAndAq2YJebPZMnIm4Tlc4xhTEKGDUybS5tpbiucXTH+Lf5dY8nbRwTvxZskhG8saXymEWvbD09B
VBQo2nZOt09zszNCamxwDWN87YyBw3GNQcDsm7dOc7JJbZtJR0Bi3vAqSLDlu14oAcnCC8gBB0gA
Au1CEuBKgf0e/SxFRQsB8/mBeDGOc/RkY6gYDnrxb7de0JyLclNUn1nV0G8fcZZNOvxzC9GAxsiX
aWEcZKo/A8Teccs5ayAI80JDcBYuQjdtjGj44Szc8zn8DBd+Ap4X0BwLUqHPjdVQcw2zx2h0DviW
iUG1cBhCCyKDvbAZvIXSkCy8Bg60oyWYUfgD6yj1ejeH+zZQUogeHc7aCkDdNLJX8+V6nOIFxiHT
tR+zi88xnm9GM4Pt4Lr8CtIOu8CmfRCkp9neBSKqT0aW7ZK2O7XgyhP3ibtjxkTzxbfLvUv0+v71
LNAIciVJgFW9IE0iB7iJWjAnc7iodPECQEkWFEqwQFHIqqaHfgGltBBT6Dogt2c1R3itPUmV+TCk
zwSioKwkZrPI+iUkPoZW4QJjAaxRLHAW8oz12lmALZxPyxNJU66sEZyLv4Bd6HeJMb1mD6nVPlcL
/KUL60/b9dUpqkr7UECIATv9zV6QMfECj2ErC0bGZzmy65DxBrW226rlDR8GOXZyhmiV37rnLHf7
oz20CscGRdg+39KqWOA1Rg/Gpl6ANumCtnEXyE3DOLhZsDeElBYIjr3gcIyOndRkgcgJFlbOFzQH
K9NuWEA6XATemtxUdx1Cp73OKvjNxVHv3S6Krnl0nhckzwybxy8ripViXZ8aN7+z+0l3qWe8dJE5
3oeF61NE3LFrcD94v/wLzQD4j0EBoSG5D9aCB5o1oKAOYlCwoIPIDFlHynAXnBfLszNYiHyN+WFg
V1xDePuUjMCP4NW9ixUsULph65pxzRCdmjklQSnh3nfOWZ2zNali4CZ04T1pIgF7tsWcChcI0ggN
afbAIpHRGdbJRgexPBnalycpzIDRIdJkoRBIvaa0X+sCXy7VDzMatE80bSjW4JMFORGwT32m7Hdf
Y2uyhzrdsjqAcGpnYE70l2wa5MNDGlse3SUxTSWpTsE4pMwKAEJV7pkFH4uGQX69djPyLkFPimpo
fALQNNCoyZgPVBdFj13dORTWtnrHNrEchX7jG7c2E0zpoySEz46eqtogjbaQotIzZ9BvE7vJI5kd
grbR57C4MQpsGbhrnG2wODX4uga1HsMbPJvmsfqD17vbBbg7OLEXj05/k7g+eCPkPxZmePzWG+XR
9Qx9UxEeQdBaN8rDjUvB9Gtt1tD9mOPPhzYBjIzw76zFYjpRuE98JfXRR6eCypusiqR+sAZ961tu
P4OMjlOfPnDnyRgIjpb7WlK+lS1WlxHPS4z3pdNpfIqF7a8tfDHuYpCBce9CpyKDaSF6hcyw0kMs
ne+BSHbg+E5wbU69ca6y4hLGLGJu/xyiGXptCybEfDLJOApA8SZfL6+Se0seYfbKp7aJXntHfQf1
dCK0ne6xtb856dGnP2qnUi4MTiWPlb+puLaxPRe4wzHB4R96RxEqy0lycTA89mZnZSHVsY4Zb5wo
N13XfS9MXK0OKN8cCM+IFcqenF8z45o+AX83hQ0Qb78zYeK7dwuXMzkG5BIEhzdRQA22imezyH/m
Vj5v675+LUyF4dkjudvI+wQxekt6uV7DpzgFjARRYInOtJikAu+YhLxEMqcpZ8h2kpnZMbBxsC3g
Cs5Vvzr4G0pLb8/7jCBR+NvPhncCrwYKgQfmfQYLZo0nYS5DgIQRag6VuzfHI/rwUZpJwGjHpnd4
NN7rGgx8QicJixSm9CoXT8C4v+GtWPsBkwaqyTuaxtcM0X9WuvueZIO3FoRh1lwOct0adbuuByJG
uPlUy3rocFDtq6k8jEN/q9mybUewM1vViubgDCB3rbH8SIv6/iecc0KOi0iaZbwOtT42BUXIWRtb
29FSzaqMVYVy3UIGplZm5aMBrgpdqmMaSLQO+NGnGSe5zdw3LjvzEDu2WDttO2zHfEbe7EkPMsel
WYGWu3QaPqXTbTraPzYtuDOEchujSRSvEoedRmLVwa7vQ/nSckwGRS0SAradfGFOzEUpUVdylkNT
Fu6erOTMMD5cR3OV7j2iqauJ5PsmciZEA59vupTBzo9RGOdBnl2xHL5YZlDv+E78eUaIJNW7Vm1/
zIjKnjJ58+Ki+Ba2rcvBPpqOBhsDdjOZjbU9Ng4s3CMW1uHuvyQiFofED45SD9RT4SY4uiWj6Dww
79whnkWHYqMNV+4b4DdhMjoMFfzuuV4e0kkg2HvGw9enkAjktuzJYkRTpZ9JcYz3MGeUzl8YjtE3
LsvukRKYI30AdcwYxoHl0FhdsxtA2KGAI6GhnupVhRV4o+RekS7cU6aYcBCr1JHakwAFXNH+Xr/R
QAC8tMz2CyP+UBgF/KZOPdQocOQc+mtXUzViJ/6lSEfjJhmGOxYQUCTaXUd+d9WnZF6sRGxcIDi4
hal4eTD739TVtAftgo9OTD3couXh7Ooqv3StesAAWAKFKKaLZZuXuMCtONsAymnVKCPjh6V2rk7N
U0fEl+0HrNEKy8NWoEKvBG/u/2+Dg7+Ckfj/YoP7qpD+P9ngbvqzL//t8vk//0fxz4DKv/25v7nf
fPUXafkSD7vrCNulRPqfzHDiL/i2+FXpS5cua9qK/26G8/5C07Ppm5Y0ASA74t8BlZb9F+GbpoB1
6TlgC6XzXwFUshj+b02zOJWFCQHTsRyT/4RaOl//CVDZpjTIlnEvjrGcGa4XpX3yWsM6Qc3bNaI3
NoEE8hg6PAy6jrCKzaY8cadpd9QD4mIYA4ONq3JOHQHNKIK1lUiyabG7U8mgbpVwyTR10YebEv9c
IESiMh+wLDkMukyM7Gn3FuhCPpfdgrElZ+dhkslyHd9jknZMKqPod4MLKR/6XyAZlpbXmRlI2rhP
XeOgBJqSqrLYdp8wg7pPJnn+lZRoXasZrZOZLfUJvX5ffE/dgL2r8dvxkTP49IhVJocy6GS7oZPj
49dD6UzQ3ubuyYwapArUrs0MDRD+d/ksy37cO27lbkyjbF793PcO01z766+nMsJfPTjTOai84dCh
IO+6EXHNy9mrpEKGdwaNxJkWwgcynnuSdv/Da0HTQxrrTxkhCvicD+iWRKUGkT18PfQSd56ZMJlX
TTqcfNPr+eHPi2WDWsw+HlCGDNDgbGy8G1mjjmKUxvtgg7wBI2J+J/mNwdgGX0UPlTx40GmYr7Mh
WNiRafZd50GwiT0vh0fMQ8bKcRYdOUBgXDu37SqqeCJcZ+IVn7PeReV4Qz9Rm5rhws7tY+dIEMiF
rYnXyJkTGE0YD0Cg59fOS+XOxVVzSInKc0A7DUYfX7Kql5taLLyvHSin5MQphfmYAt8fCxftqyoO
gUlObWY5ewj67E9HITnbCLIXY6T/sL3sD1PZMuSSsbltk17C0HduNGHR/lZwbiJOKo6pDl9nm4is
ATd0nhjKmcAFXnomZ5Tjro2S9ts+IHdIGHBYj9ge+lnnTwN4uqmZn+hQNda+18d7O9F6n5Aj3mIU
6x6ZPXNQz6nstksre2SP52paarn+1Qtae0HT6wyUssG2FkS0D3aosDb+n8dxsPa99tQdPHyy8kiT
X0yZy5c8JdJHdKk5fD3VVNOQ0cWoRcYYisWz22EHZ8Sdb5jSsyNgxjzAL10FptPudCx+mEWQwibt
IOeoaG+jTWwI8hOn96bpVCceZ6e4Xgf0LeNA3QJ0ADmGhL6GGAOAW1k1wGXCoUUhTr6TXtLUIYe7
8Bpxkc4HdP1qRfLxk8odrcfsxXAY2Tjpvp8ImuXJJSgS5mVMdViyKI0ZevctIfbdxdlzHpKMGGSL
HVE6v+WEMCG8HvNS5GGerJ1jB7CGIhbKLno1EErLCEd03Ul2VXUUInpTDjUDCQVrJ1eBivt6yjmZ
GWdrfAAC7bLiiorjv2cxLeR9oaobBnzKsgQmdHNbnnIz+TbbJTz/MmOA0bo4NxtsMz7mYDYpxslk
TLtWVmPtan/pMYvXXVNjsOuw3mbxwNXRbnwOm1lWYsIwJEF5h91ei/+RlAhs6JpRI/403AhLHyg7
32ASe9yHG/ZKh6gorY1wCFRCaVxTOvsAc4WRQ4VjzU0Bwiwdy7E77SqmiNumaTehA0PN8dRv+jY6
2Ierxmo/REocL6uH92zEO1Y27Q5c6cEdv+URQw63UzdVw+juZ5ogmvxaA8Pga+wpDaGcmbMlF3L3
o8vyauXIJ7ft8YAEdDGORJvIsQD+HJ7HWb5WGBLIUsk1bT27NvX3tRPPz2McBHQE29aPWsCMTDym
HApCRIVjrlIufEln2jhRXx+9Rh2ILeUPiozNWoeh80E+Y6uwm78PPR0LY6+ZUrRt+jRY35tx/Iy7
1P6YZ/e5Jb/+WtO6cWgqQ+4zap1eJz989NToPGgP41leux1DCz08BrUQpxSoGAQZkf8YpbtiLiQ+
un6hJdcSR2ee1Jsybf0rVywp0kLNH9zq13nPeDMXRbH30nFYCU0HeJi6fySiay/xbxmx8Vu2E0MG
2uQxcXj2GmGA0EOS5sEhBOJxyrBFi3VauTmdRYQTXCEGjvM8zEE7nJIu4KMowkn99ZxQpoZKEIJV
0cIgmTKEREUIbvJjWdsZ3Uw5PaQ6LcbT18Pwj4++nsqZu3MTqh9z7MLqlBQcFLI9xYM1X2fyfNeC
06K2M1K5+birF6UnbRjajhSVmNP45uF99OKR1okF28LJIW+pcDC/264lnxroelvbMrx9ghiz8lRF
HsVm4cgdj3axonsZ3HJ49P0G72mB072bmPVOPXwOe/JeCmWzoor57Omy+qT/4F5RX/meiAHp0nYC
qL2pezANxNxymvo1+Aw8qaV6qqv8M0eL4ACO0ZWawj9G0IhtwLLEWzw4De2PJAv3tE8SSaQD1jtB
sj6hZiLcOdFIMhJ+sO6YaeJDVz4cFEYoopr2U9C/tcX0bo75Y4yWA8+mwZ5B4zmXVXezSHD2Y+Uf
3IErOdLPkxy7q1yezFnT3pRcxa4d3dLcTi68bTYFtNxbaHjdIbaHYCMWF6VC1DjLKYIiJ74zDAIu
Y7b5va4svMClY/w0KvXa5GXxAi+sPxZWTEeJZE4emxD0Z5VdJWKu7Z4RZ50bTS1siFKLOkHB2BKk
PeRef5eG3stEPcaFy2G+NIM/XbhTLiR9yqFa/9Mx3Hui1LhLXAZGoQiwa7t1tbeUe/v63QlVk+up
bziYmcvEzvWavfmtpcrwzA6QlXrInc2c23o7dC11XfBc5wEbSmXNL6CKWLoC9xYE/T1OzeIF7CAl
AOS/8WQkK9/LffxDro8aIDCdjcD+RMWRP/iTeXa6Kyv7w2myam1VTrUbGokCbiVIX5FX//UBYBpl
11I/EKaA2xH+EqycmAB4AerB++OPU3/PQtcnv0SgwbM5WuthXhc5kjRcs2jFgDrf1di+6P2l420K
LrFggkdHBCDZOKGvVBfPbs/lzaEXrSv7UZi3MI13+OM3Bd5J9o3TutLNQx5lP7xifpoEIQRseGTb
6Pdc+f7WE7zbiNTvawQmZk0Yb7P5Oc2cp0FxRs18zD6DWfzOPEGlbPHei/opgh155k1w1BZ3SSeW
l7AGypuPT/40vnu5+aFkPhxyLLlFQ8Yi6NdxUJyjqL6bZcfX6Vvy4fmDxzkBFRLSAurksWo/itma
WWyibzRMtecq0qS0g2vtBDe8w+KcA69rolqQwyY8yDHdvHRl+4YGdB7rsnyUs8i/kblgLLu0VBjU
SaR1tWtnc6I5iRD31Dg4sSaHzGIWZSfgFy5+DRRoEc9HoW0c83S8JKCoGaFIDtBeijGS8elj2oeM
FNqyPsTL0ypTENA9TFOx3WD0T8wr3X6GZfcMm6djyk7sGNZ+emlIitL92r4HIwixTAbtsQjprs+H
7ELFJKwr9jBndA7vFuQ/40VbkENzm/opvn89+CkFWNJQ70y3wOsKUnWspN1Gs0buYmI0mYyMS7I8
hHMX7V0QfcwBZpPlHtUhcdtiq6aiOIR+NH3jHT9WzYcDJJs93ZDdEedi1oq8+p4s5c8wuoKjqZLk
e8x9wuX9bAMX7ajfW9fYVV/lEF+GhIgaYU3hyu6p0/VPqtowNPVXyJvFDvyMrdkfcqEZW2eMHWJ7
/cE1UVRtC+OQFZrVStakV3OqvNWYiscYxB9zzcZ4gKBHj3HNvypE1N33nePB6tD6gF2aWb6ucD0o
A2xwBGMszCjKoMI79OA7D/CGT7w+yUkRMuQIscJzCBvcsPM7mtIEXmMAKj+hPLETwUEdKO+Hjsy7
NYU13iTQGPUAVFpDLZgoB9mxwr6PkHA3mFA2YZP8nPygek8XYXBwR0V/fNrvPIa2a8zHEYXd7pPG
gaRtNTwlLDlHV+UIiUbzFrS6eXeiYkdDUvdRfQtJq6y7jvqczHWj27R0VNtS5x8mmtOElEePvH9t
jMK+2fZ8deZZn5oga290yUk92bepwT45JnIPXr24k4RaCHClt+PkRzmAQRYIlsQWrAnfH1vUKRZI
uQaoXQkTlnGrNe8Tu91CyYE/YxCZLTUMTg05YytpaY9D2kB1Qz96aDerokubfU77G3WxxXz7+ohe
qqXzmVGxZY2MtVt83VqTZymYczlNfDACGX1zJbgdeu5tld0NyfKb6x7ljUgRqkpvbNlVtU8js86i
p4GzCVyIViFNAamZ/aLeMFqTyUKppccQg/nGCYYIW1v0aWeNuw2ClKobujqlx8/CnIEVzZafbOEP
5cU4bGOF4chAye1mxp3ZTLtOq5o/aYCAS7vsqjEBltjiWzSWDu1o+a2JzHPEJ8h2EACqCMbJpE/2
TD1pGyCEVPTec0VG7ZDxp/vW2Ewd2IwSPXLjV8m2nwuwpt4TIBd/PQYDM7nxyJYtuPZV+DuSw0Pr
ZD8pN6AtDFIV1gRwFy1yMPuMZmFWwiIfmyvS9keYdwAdakITXeZcgV8wfiZ7ypje3dbVTNcw80Ec
g5FPwqTLdrpjzOsm2JkbQrnVkC3FPhuL0ul7wL7wTtoBshFEEPZjmV41uOl2zVgwEWg7ynk1GzXy
tu22qsNh4zMSJwFDNgOzbnX++siIZiqLgHiZRmSukLMfsO+wc3acAmJ5vjFcw/or4ChCPq7nTm8T
hiBr0aevAD0Ijcuh3Rs9fdSe4PONpEy4Ed4LDahUmRHCOgpJXRl70Wtva/5FATWa8Ecos+kKvAyp
G24GunM3ZK+SPSrHN1fFzAh8v3guOoaD0xi9UqUYvdaUEmRNZhwZAE/Xjv3LRnp1eQLDA7+4qK9k
rDH+hBmxlJBUmRkVnzrwTz6dSt/jrmg2zZRfZEKVV+6P44n1nbZQ2/Gf7Yg2h1r37ADdc03S+je3
sHDFVpswv5c9OfiIGKsGu7YfKC0uu/Jtdsxj7P6q86j/NZjusyYg/cahWUFtIhjVN1dR5x3rqCpg
EucujDWwop3tdZ9t9DMjh3JvOKtw2xD5gWr6AFp7Pt1n4jC81H3y4Wusy5o7rFUM8o4tmYXPniIw
CWHOABjCiJFPLdp9PP2w3eSPmGymPzYonA4eTI3DYBdQwLLx3Gx4McI623ad+iVxaW3skb3cPLkY
MctIYnga/6B1zTtnquhSaLiF68gdboKGzj4Y+RLwx6vUrFBt4ffOo6+3DVB/Rmek2WjM3uFZ19ss
BH2Bn/yOn8/lBDq323KmLmpSEPANM0rXqRfQpUTflZmSYDKnqEUcpy3SqcS9rFS3piSvfUyNJHwo
Yna8nd/ielg+lXBj7B1r0zM587kDsLGqnlvHs6/V6KjVDB3ru+rIQk5gmC9laUwvlhBHz8qOylTW
S51CbKs4uW1EOn6X2Ntf7Tj7IaWZ/m5Fd3Pl+GeuPPtV0YjeO9iZiro+2bwrL8ZYHebWsp65p7Nz
s/0Ba69B9pVkxesC5vBKN32MkntS0LNg5emPxNEvmQQv3Z8miK07phlYqrmCz/GYxGfYbWjCNNKv
iMwgwGOYrXvgrsT0NDvsAR5rpaiI1KFce5AGnABeZlUVxqqK8azmUj81PZTPMBYeQYkK/vI8vCT4
e0rLLQ7tIRtzdsIdLrtWSpodS6++Y6feVW4ptnqOGs5ykqNzXnV7Xt+DnXYf2dwcuTvAoCTOV3Aa
3ycqe8LAt82lgVOvVNyVMCqtEt88l71dn0ZHcwtBkagKKGO+8os9/a4luqxvb4AMzBuGtS6OT0IE
k4H27ix2VS7EZYJ0Tdm/BwL8gGW2ZEv94nEC7wayqjyOndc+gHipLjZGAdJCGbRzqOCqTI+WSKeN
R4sMjk1aI308qyA2nHHGISD3NX17e2VM5CmL5p25Av9Sa1uNgPpUmP5coIyOjlhHCydZrpmWLIMV
bykseGfzO2IYzkcIiMm07XILP2ouMDTW2JREuaravj1AZuVlirZeOQ57ewhpeOiqa9EU9V5VuE2C
bjx4FW5o19bRs3QNmmkattjBHFJ8Zku1t6FxxGutSEgxDzWPLbiWtMrmo+ob/Gnv8WDEe0rUwIct
Ums3wvMpqVqtV9aozUNTMh8FcrYvAgODf9odmtl5hyBsf2uD+cFJT+WIdTxIEmenMWrhXGNCQ0LW
eXST4gqEYdpoc/b3rIjdbjDNc4oR4+pG6RQjf4Ip8AoaXF1DXguaZUpNxqtTgMkLV+IJCvhhFYX+
7nEKJQM94E9eniqzP8aZux1HSgL7zLy7E5M+jXK7xSYf7Hszt9aa0lB/aClybdnoQaCzyJe8hxmA
D6/+4xcRc0gmJkyPQ/zDnvcpsjnexaCQ180+bEX8Ei8Pomm/z8087DEgZmdAN9nZ4UAKMmcmwPn1
yenrQ4hGAQ4qi1pwo2y3cdRWZ0A/yd1K05BiozH51Ytpm/DO+g6tyqb04rvDoPOYitm9z9Zo89VE
9GuekOZhgrybNkF47QnjaMX1b4Gd/JQtQm2Sjd+tpqV6kb8NUTSjlg0o0Q8uLbrZPMf+p4f/8HNB
YhY7yydzVhf4VGMXtT+3to7MxDd/lO8EL72bX3mYnid5zoYy+DbDrd+LjDJJzJIHE4/4Me20OqmO
gO9YRhTaVpqXqSzLJ8cxt3U6XtMiILZaz7O6/PWBxrvZM/tvy3LByQCOWj5e4f54p4a59srsjWov
w7S52JpwownqewgshM0JK9FlWFLLGMiu2XJ2zxz3Ekfx3q3AmwaKvnEIqDMSO8ze3MJJqEpi+WXA
+yFFsWT2xeLQ9HW7EX1IjngKrZNdxfZG2ymWQU+KmwgSceuagHed9GDb9FO26Sw3P/dLvEo62GSt
3JN77T1SU9mcLZEbf31o6fv7f6whLsyOX2U1NXEYde1//29/Y3gsZIp/ebL9EvYe9WczPX22Ouv+
mWHxn/3Ff/vPyYMgm+FK/MeUjIef489fP/9FGfzrH/m7Mmj/RdmujfYH18KUeEf/oQwiGnJ/d6Rr
WvAOPCWsfyiDQv3FXVrzfNfxqKbwlu/h75gM+u4c1/Z9z+KuhuX6v4TJQIVDf/wXTIbLjUnwPfM/
y3fAK/2rMogT0CgseK8HhPKPiO6QNTfS5FBdmpINYWmy0plpFewV1/EG0+0mnpnOGZHrbc0iG/aJ
YT82tvWriY342GJ4hCsz4B/CcclviJ7w3/zxdXDqetYvMSXzfkq9J9dr7ZOcG723/ealG2io0/h+
uNK748AP5Qf25jThpuwa/tWK6EYbGmATfVdHB19HSHPc3ktliH1oMA4qW3GfmKRQJG7Bx2Pswm1i
vIh6nA5OrQ5wNK9J79v3mBzhSlAYQ7wH38kQcVwM6eFazGWkGfuVNv3DKNxmP3JYjIvBhLkQyeZQ
VOqzkbCZkXqvfjH8bqfBvQA/8C6T674WaRTsvz6V1c7KziV/rPP/uEBcST5dLEFcxvHhfftBw3rT
9fneqVz3kgNouOQBuRaeUCQ8bxkBthvKq0GMFZ466J4ypCp3LjZBUUJshzBkbqE4KyEClp1+wZoo
gZ2ncI3K3JSUBFc4LgMO81NhB3tBYY3FxmUvHSjoKi7FTc3yFz/xk+XR1hLhqnpRdnvy2btgXGGS
3wtxHQPvRwh198ELWnUYq5eBDcddaLAkRotQzIZsBagHc3UVjttspqfGTwSOcd+HsCWulfyUZthi
dxgwPXv9Nh9S8GCzfyhTHw3LG/GVvXom4wJrsM5TmPenuH/NeLfs7dmTG39ic1K7Sl5nq36EYK2P
XstJNa2Mn0VInAkAr3NJvBzcm1XbezwcPweiAe0UgIHV/nj7eihUMd2wFm5twLYHbILzSRUJ2ezl
I0Qtk5OO83OwLNAmIKtXcVbTOUsCzoxas0QRCB6mzFKnfJjBnjkDoIgyAA5b5N/gappnf3n4+ujf
HwYDroGAlCo6zjdj2p37GhayrrBumKoxb+zu16Iz5vVsCS4op18LeGrapOw1dgYq47zs++yGn4Uj
9FqC1toHwMk3lovlBWY8GeM5ehSF7d/JfqZ+cqmVg2PYmt60MiJGXHhPYzfivek2nxk0lydaIW8S
MMp6BuK+7aJcAKLgTSUmmme6NntNe/3M602LxdhswqpsV6iqxl5TFTkLl+pU0+xvGGnjs+PWJCuY
PsbMt3LjpkTwUhs9B2p2omsDEfE5c09dYzdbfis79ElA/oz0Zu4B1wjBelVHzIkVveaxAqvaabxp
PsP/J/i6/Cu4aK3acvbEYdbzQJwGxtkthkq2ZfXq98QMRZKHnOum+lqOG9/L5jWYN+9iJqk6O0F9
zwC2HwVZEvaEC7fD7oxjmfdPhE6joj+Fkjx77uUrO6jAW6TbcAHOAPsD3zK1h7agMCnPAm9jzlgH
nZD+nqioD5mn4lUcjafSRtWtaBA59HVHqUhSYbE2CLHBgr1yEhYkxIU+GGKj/XYNvRGA/yjjPSdj
D0fe2cLaOU0GNYw636lmrHa1JitiF094DmkEpuPjTkvWE1GdXYNl6j6OFgOeLpXI1H66GQMLEkCg
h6OlOZhyS12PvGLMBjswccTbeEX9fSzoHp06CgeMWX4gmlo/SBkfYrdlT1GYv4IB+IPN+3ah08Uc
1pb6Kw7IqlBwp90MWgh54ZLGtlXMLJT6IQe+JU6+qxQ1Wk367DZVsBIUXrF1LfOLFh7OJg7pCBg8
/etHy+fAEaldXLMLqVgBYEbecIryQFTt9vXUHCgASh26zhzUT9yntDHrgO52HqjOsPZ2geUbpMbf
PleGvC0PjqN/xKOLwD6bzXNRVxobbtNRAQzELtIjfmjUB5Iv68xv+xfoPcFL28/g5kR6r5dOmMQr
c+b38Qey8drLJutk9V5ympsTsVjmuQLGLd7UDYp0tk1qLe/J+CtrihMm65HG8vJsmliQawu+QJXF
MycHo99O5Vhgw0WQTSxShIajwdbCchYiPpUgc7eyh27QlYp6nHF8K4rg6CPSHEM/pHyDlluOStjM
0gQl1A3djZUlctMgbe8cxQiCPm1zMvc1GW7oEhbiV4B+GZF0KNKe4zunM6wDYlhDHtmWqikfzSld
Anv8pbmFp0NX5bkj83st5nMrLPqdcnvcFPIwzkOzMbocQF5HMKRskohjEJQjGgAOC+mi4m7QK6Zg
3hJVzGPb2PlF/Nb5fX7AkRYg/SAPm4+mTQI7szHC9opJYtDhD3cDnNsxArzp0/vRKFoRr03Y7HrP
nIic+/WpHlJK5s2NaaZA+Jh1cv+wx305xO+glMn0Qwfg7cfBNDG+SWxY20G7Vxb0eSOjUuHxZJLi
7HJHYe8bqbEKvOhKWnexLTKnBNc1J9aafgkD4k7dH+oQ018TxUdVJzvWKoeFp3ropvZS5224rqwk
edJny7YeqiSCNpn0z17sV/cxA/Pg6/aPtyhVdoNPf8r6rZcm+XqMAgbkhqyPWTM/CNWrk8jqI6PO
q2+Jjs0SoaAwds7R5MFdSLFskPimOLYlThzW8c5zNDnk1ikffUDpkaX+F3NnsiQ3kmXZX0npPUKg
AFQVWPSibJ7NRzrpG4jTycA8z/ij/o7+sT7mrM5gsKrYkpuWEsk0oZPuYeZmgKq+9+4991LkDFN6
lS4iHVWXys6/1ajQzwGpRNydg3+u5XOAUvycg0myMldcCRnLrpBsbtnB3b0x0P3L6npeVqWYLibr
lH/rG1ExItRwenMz9bK9tqXF21uluzTOWU/HNNgrW1+E7WTXLq1Iyb317XqsFcQHeq8tMQ4r5PXD
hW5iv7thCIO5nrZEh4aX+UZPJPVoGXJJP3toUAVhpP7g129ZwjOA+1wa8QhPlBPwLnS5xkg60bzX
tAUX9e2PGp/FQjaF2KgqCM6I/+9K4eBdomt+rAL2VE/NcK7EfAKzQAV2Bs6WfBWcu2w6ni00LMLU
sT4XVmNiy4LtGvuXpmTAjTwrO45gh46jCbl64VuJ5tFQDVDl27/99UC6ZnYMUKWCQGnAkWVRfMC4
4Orljx/66zt/fP3jW3/8eZTYgjC83p5C9T4nOe7Vj//grz/146l//tm/voMgHeycBCvBjJCnfPRx
LFlxh2fBPHTFdK1KB/fNOP7JNADRG6EegHFCoKrNUyIM9VBE6CyMwxAHzVcY9sbS6RNvFQA3kn2h
7/TMtgiMpQdNFkH9kqp76DB+AORym03cDeU6twN7Hd0YQl0xhgcxaDonhZU8z5b5NZh19W0YSS+E
1vJ59sh6l4h2T5MM6jNW0nklxsH/AqKHy4NvNSJccQCrqnUeqy945KJFaFXnsSux18Q09s28A8rX
AzbHU9UZ5YOTyENO0uFWwJHYsPDTGeuwz5AKkQfNNXeBrvUxcPaeeN58LrHvwNOwgoDT+wCvr/V2
MMM2VnwnOfav5WTVW0wJCqP/Fv/UyY5ZtBhJrSskBkldX8bJuVmCjpB4onVEVETg5m8zaiLaAJeR
lZy5Q33J0I8whB6QLDErnyO9GEp1MG3JdE8240qBbYX1whvH2luJVWkxpsgaeTJ4K/oYu285J2fh
iatCXBSn4E7DZk4WzkxQdmExSEgbjBtyuPZ41LvI7LY4tXrULAb3GJpjJZw/i4ZzXFsG2P/urJG5
POhxozwsWlUcXQU8a6zMYBX0EIylcl4ML/YpPfRrm7fvOp7fa1U+REP2zP5Oty1BE9JAEVm6hClM
mPbxh+1sfuMFQCV60OTzGoB7GJdWQMQeo8QZl9VpDMrnvOf3ERWskYH4XeHJI3DTax1ZnwsR3xNK
sMsLkGJJP712VntkekU+DiYhmAAwou9CaKQIDOJXAlLxXscNURky3GH5L4L4PvCbdFV42G5U8IhS
LCUooUQXiZZ9TFMUKQi04rh6i6CvEv2XtZjmdSiyfSbVYcql2gyW9zqZJJXdxkfdVF+Akr26msU0
tuulTER36GOxq3KHI35UV6vwsfTXPsQpH45jBA2fSaN5wEPcrJo27w6BcmD3x5RQH1+GCnhg1cXB
cW7maY/ntkEzUHn30+2h1oXFsBElxl9/F83BzadtVLuPv/t46Ahkzn2fkikMF30VURBjSmABGd51
yYTfIaI1HF11S4/ZEDgJyAHB/7nNiMGt4v3tfkmA2qyGwZTrxGBCXXdlvjFscCriNszr7ZkO7O3L
FtvWbqjanWi7OxNJjWlWzZ0YjfrHQxhgZ3NTv8aBMwb7xGjeGx16uyg3XxMs2BuLll9vuM2eSuMp
rDt7SSs33uZpodFb4EQjWmVVjHVwKXS4ckMW3SJPqRonOO5Ge0hGhIcOEPL1jRYIimE+163JwJkz
Eei3zwifymOJEr7PAJH5AuCVecsI8B1cRe7bWEU7SkOqmdEp14F/9gwWLyLGvycJVbFNUPDE+Gyo
In1tiSSLi3pdeuQcFXW+7jIu5igHEaHrB4Kl25ZU0rRFf6sIz4TjIZ9DoBYv0HhYVWJiJtLWxq/J
TezM7ETB+AU6R7cro/rhFlEEutOma15XByvr9sOILa2g02gMUbcsw+yTaUkUN7pAU1UUybrk8FzW
E1CVDPcI9U+4jsFEFA0T34xYpuEpw5IHmr+411adnWgfczwHDyk7BtyzoZ97cDvLfjC+mdG7mMii
uemqF3psvzJnwcxuHczUZPJwDqf009RiRKBJusvTekfoXPasWK3LMYvwxEMjiYq9QGqsoCqa7bgu
NGBU29/7qfOWMPVXDXwbUJdPVAOgp8pCvQPx8hHppF+LluyfYug3OIz2Rffqj6BQYVwndIGiYDuS
NrpBlf0NpdE+5lC/5L15w1gBh8ZMzkQ3ckCxtX42KsYOOE8gVJH9iyVwKYlTtZnw74lzx7DXJat2
JDW9iQg+8/p863pFsOqop9eOxH2jQlbAomUOF2ku6nx6LwJNaz46hWAEOexxcWgrd07A9rF/tGDq
Mt+ujmmszyWhntsgYNrm4502/UKvcI5YjGEDXZpbD10GEd+LJsnItZ1NkBecsmaHuPVBRmId+axC
EHt0Fh89K4lPA5rgfWDUD86NZ9QUvXnnhsrYh+SSbRrb4uNjM7fjbLwHhDIt2iKGH6AqxhRc73Wo
QcnmpEZ8MeIygyzTPqYzNjC7GP4UBvoRf5KwSLJAncbKeI3QgDgkOZPFI79JuHyrkBTKT23lnzkP
1Iwqwy2ybCgV+H92Uzd+j2m8r3E35WsJyHHv2smjPzv+sVfeN237zqbAtrPCPTOuLBMehQfyZ9Gw
KFJMeeWmtFhtI8k2G5NtcWYyXoNPCcMieSmo5yefaiEv2qfA7U7OpNyd9ExrlZIFiUdzgPQzkalQ
9dJhBn9yzcC7o4pb9j0hwYr6Z2uEaCFSsqIPWdVdWlHVDz4F/nmspv3HoYj8ICbr7XNFAO9FjdQq
qJvCHXg2YGtpJT77g3jJ3ZhgvTwV6wpWDQBwj+AsEyWpkQBSsOuHPEX9DIvxEcGVh8C1Z45SEB9l
gDe/hQ/c50CwsO8mwUXMeokkTKzdzv9S8Z4tVZZMa2bx8PVq5GIRpLjQIQcBN3m1mS19RuJOqEHT
HnUIwDOn44ajWG1taeQ3Gf2qCdvuFFftGbVg8VDWeEjJelkqgJaf3SJ77CHifS/kjbmgIZWkLVtC
LVcdrlUCrpoLF7mxLauVTaN2W5f4DrrIqbZtMAYrs81jMHbxfehbYttwY3lxt0tGByc48TVQc4ge
6iwWXYN0OuTWnwKaG8Bf5XycLTwHxTcC5MJvWiP3zSTqhdCf9o74cx59/GQVuEIUVqchJEDBnioI
EJAlAW0h7h3o89pBfixzn24BStFNxqRm13kDMx/NFAYG0LEdkUCgkfWXmTfrK14JhWTFWEfVWNJG
oJdW190uTYN1WDk2v90QMOvpks9oHzam9ySpmd4H23izC/trW+v+MQqrey9imOPX/oSYWT6yUZN/
Pmbi3BTGY6CGJw8A8atqD0QJGbiU/elMSAp3W5pesMPR8QY8j+abfDE7cIsVRC14KnP9Z0lHhAZX
81yo+bMdzNaW+oyjXkq44ox6g0NIffS6aRt6uXuYEJEeyPsV+Gbn76MZh3LpTzrbDzPvQAuLbVbl
XejZvGEm3htOLhwtgEFujLp8ywLX3U3Kfh35bZawzsxynJE9Qn2tQjXfCSb7JSOBM59uRB5yt+e8
BwRAe/mZZbBYdXORHaUlM5TdfPDdLW7KCiti7syQwETFXkfJJFh94RHGBs21qjql0mXWHs7BcmhJ
dOFT75I05hBfxBeX0psRlREBU2CKp4jpTGq8ajkNlFXXoxLUBUb+JquOlIr3IyhIimsPr0D5Os2t
uxtG/Llu0pVXSCUslnUE2EE75bUWdMfs4gxHt7+dkWTvnVXFzjBWYboPQ5QlIHIuQZ3cwgTc8iSo
LBD+Ikb3CY5rGaEj7jKe0FxYq8hq/pxiqmf6pktnNrp9S+Quu5hdbrtgpNVnV5BeBApOLWR4dLt6
HXRWfczDyNsJv95gQG6PBOn0nD2PbSQ+kxrSHOhWywVBOgS0+BbYohzGfaBi+74oZtTaOWbPGcYS
uEJP2fIRDkN26CAwKR8Y9OAM50mmHuqI3jtJgdEYg0a5igq4DnBg8PceYzcbd02xa1Vjf9d+fhZG
sx0CSz8G4NG3xsCh1NF2cchRr+eFFhTNifk0MPVYTpl3sMccwrMIPgN8UBsBCDymfXUKUYb4rucg
DUenZOMleSyjNCbvLO62XfUFN0NzAJEUxs6urhAlxwK9cacbuCjCOX08IIlzTuh9xsPYo+xjjnhg
0UGjgx7VLyfy20dP7rwgvgpyD/HbNNPBQSO7qqJV5Iaw8FRYlpeI7BFEZKuRrvPeZ29f5qNXPTW2
9wl9gzhhJY7TuXrondR+EDbswrxBNRUEd6k1tod8OLVG960j8WKrMvHMgEhuokB+Gio7XHWTF+3z
WOzRaiNgQU8de9wFMHCAkYB8MOgXblWTsGFpebHrmHh24E0nAyr8Ei3iWjc5VqAUSVSEGcSyJXtW
15Y0AQX52EowMhLuC3JTRh2+GT7FKcwluO+LZA6+jZVztPOcND1MLdc+sYdTXkfzBTEg50THz+l3
T98hfpCctJ3HdDLxX9P6LLpu2Nl29n77/xQhHs9yUulmGYdnP0ZUz620qzXgKEpqOBdpl+KNCZFW
KoyjH18GYUffOsRH13aVvycjlQygoKWlr9PgMA5N/yktEGPqAWU2dB3u3b6vPoGNfICc0x6HxCL8
w4ru3WGEslin+Vvah+ykRl/ewQPoz7O8FY+3f0D49lA7LxFynEsvchS9YNKWqFmJA3GeULS+qCq8
ueGNASQ54SDChBYHhPmIgkNcp8m6do0rr3XeQFBitoDiHtSyAKULt2c1anlr3rfVySGhY6V1DuY1
N6HCeOxYXpmw8yfzgvSmfKsKRO8Lr49fiqnBSDG49d3UiL2VF9OOvB7EeXaIE1ggwmBxBoDMHnwT
paebOpTOoSmiyzQCWUfRWF8sV9wjafX3SK7qhtT6Hjf6CPkUh5yP9NQgnV6aEwlQk/sEh9557HPQ
XXabo9jMmQRwyOjObCg23EYIX6MumWd4MX1RyHwrcrGiU5KFqzTR1ieXnD/mdtygBgZkXDCcb9rc
Oc55gm1uiK553BFWNs2MS8K8u05Ge9eUZvbMk5u034nlbk28dEWs5tdokj3kA5Jx+GWsQ1c1YmlV
eIzidvqe3zpWZlZaO+1gIwnkcPkwH+dRbx6tBJaUeC6l7J9Nyptn5o5Zbh0HQRJS1RsJEVhVeucv
7aygSMjlRaSqXswemNIc6M3uY1L+/y1647+jXkAz//2dXuCmWvjf/6t9q4t//Fvdfn8L/q4d+PHj
/1c74P1hQli3pWl6GIuVRYLFPyM2zD9o2WgEBFrY6AD+0g5Y4g++U2jPwiWKfcF1/tIOeH+gChV4
P0znhip0xL/iKsa8/Kt0QCBRsJS2kTbQqbWIAPnZVGwOSWtB7Mn2iKSjk1epbsWTP/hOFj8Kjmhx
Gb1WzE22jicjipkkQliNvNfxKSpjWnSLFGuJUsL67tTDq3a78bNA23pzspF4kfcgCxSeK8H0d5mk
+qYpNBPKCcu6QGw34blNhMFXsbUb2ya8lsXVHsrms1FKYy9iU62SPBq/CCT/Voify29CBmCEDZMR
azUVmccVrRQbWZSRxtXp4++G2z98fJnNADZNZUggno57Yb77iCksfCbUaHyIemuZV1H0nAxlty+m
ngEUvorOHnaGAcshCaInG9vJsooPWeF9pW1EY21uvzbowyMT41MYkhtmVu37AJMabSekA59UhTBy
t2EZYMvJzY3TF80+6PSlCebnUhSfQQcve/QcN+OetWidaOEzpdooiZfFMzZjU7jI6IJDHuv72ewo
rVTBVp8xEckItK3IOqcH3ICbWxSJek3tZOvbyT2BhjdAcfCWedN3eApXch5eG/oKK6/RDCGn8AVP
xRF+oeDbCm+HwCHl5FM89rZ76rq+XQ8oA6kaNcKq/DwNPYVnHGyKmXgii3AjEV+sGez1iOh5g+uu
zj2QcMyqydpa+HCmF2OIAkrrfh/bIcmOb2zVUElMeHGD5TzKdDwjMv3OUkSTNPdp93TMvfQ1MZ+J
MX4jJio9Ts1dHZe7Am0ITmLNKKGRJEGUn3QXnCti0haVMvcQce5b5GNcHNOClAmaprcuVJ5OgFKt
7FQ072EPIn+cJMry5mZFlwoP7a0l2o6lXohRHcHsOliF1DaN7Ndgnhja6PF7H4FcrztJ75TOZUa7
ZTNiil9NOEUjn14vwaXjnK28ygR2MQqEh87GqiATA1o964SZRwigtqy8o2tjCw2y4q2YgL7UDSIL
O1oGebdICYyaDWaz2ey9DaHx8DEWxPZBUh9Tneqzd7OL0Qcabr3NZ5SL+Q5Q2kM63YVyJAAgAn1B
aZuTfEuHz8iC7XyKnF6ypREukkELrIruC3paxs3T8SZ+LmDIbPIRUGxTd1+4884CAryEtLjWGfVv
PIQ7u+y3gSfLrdDNk0UOcNhhsyJl9tYaKwZsmpb50YS8lpnzYEfxeAa1hMq5mL95Gvp7ODqE4QbV
FavSZoqUu2ma9r1NeiSmgmgXxBooISeFEM480TNKITu90eLbwQv+yhpJezHaeTOk/BZ6rlmNmFql
WDcjZwIkFHPtP0d18U1YqlzOnTyHI4JLo5cVNVhFO288sODMR6vQE7a/luSDjz8mAvXBADQlDmr3
yYHvOeeD2FdMAJfwv3H4yehapKI4UKvdIySNruYcgHML2nkrNYA+363nQyMn9QgQJ9x1Ien2yLfV
I1LvbtWbTsvvTvywP9UvTmBWhOGYoEqZT74knjuRr0Eg2Me/ciZ9I3jQvOaW86V2b/bx2nkvnmQo
5pUHk3Uxo30ACRBw8gL7YycvQg0EBEzB2QgrG1l8WSwGAm3I6UrWaR0f8hqJUkmnB57SsE2DoOPa
IP2IYmvtjfUjlIejzvundCKP1RVPZUyjfWbeCLapRJLhqhyUG6Sa3Lxx5gn6oWNUMnkokVwAB0RA
5a1M+NGa+IiNzNv7NKzqBcSXTS+YZSTiSbS5v1LGiIg7Hua1gp658O3hqU/LJyjhqDJckTAZ5dYc
Hv2wp3yagje6yq9gASBB0WSZ6oysBZI5OeszCY0o0glOD9E1YD1Pok5tWRq/mcQ8stqOC4xVTBwm
vQKSiMOCPgdHv81UMFeZDIkKh1WPIt5F/JLQ45oGvZ5sk7ol2ZbZ9MmDgL8yUAUxE4VlEBp7L4L8
V7bDETHd8Dxk1pfR5Wxd0wy/JADnHqCjHofylMzD9OrrzEWlTlYiBR+Q9FAaK6fIw7sgzh7HLO0+
janz1LYsZU0ZTMePB90+I2AmodY01CFKA+H8+CPaVNK3O+sWtszOZQ+E6EzMPHdN6L/ACZlosXPP
wPQ0jrQjjSPIxrODYPtRmoG/gC2/j2SCR+TGmyM579ZHSsUhVP10RV1B2MeXKm+b56GJ04fR9PZm
p4u1LuFIZQz1V7340uKZePASPn8rdMRWqCc8b7ylVTR/tgz3m5vjfrSi6VvkFuXW0JG1mjXxNW3f
1oeQzN8NSGqcK41uT5ka21OLnByhskRZ4C85ltZnF9vUelbOIp0IO40yQxxmF+seI9DyiPQNC5Ke
8B1HHfZ3lWFqkllJRVoVJ58w00MPaslL0uDJi8qvpU80gmeHL0xSaqYPGtFdxbEklaQvV0083OeC
jBvOC0/4KilzO9O69ua7tCroYBbWiSCey2WG0DkqqvzYG6E8IEYKq1u0VYBEm5OQh/5C+UfKpLNS
3bSC/6BW2G8yDIFuv2KC+qImEZyGVEVHh6hzejbztcOZvLZIYyJVIEAkbQXHagpeuen6gxsXmMiM
/l1yrkma+skGlvHI+rWegFKuk9qZWQJJCROZ6e8q4GqTZ9aH7N0jWfwACAtPspqu2lFIA+02vBKO
5j03TQmYjoCesprpXPbxLs80IuvOINKw1DD5B5ltZtGMp7BovqAXG5cTt9Wp8pFxGkI8T1Favka+
LldGTuxTYHPxOWPfL1XvBuf2tWpRXvmp3uAwJ8TGM4l1zWpCOuJYeI81UVWwHet90Wa0KAbvrWqz
ZoEsvflkSZvxpRe7Vyxw9Fetibl7YUO6Is9iMAdvmw6cB0VXM+0G3kCFlJQvI2nA+xLJ+xJXcodY
es7WcYeVIHcDd0mgLMcKMpiGaUQmzgPTHf6r4mAi8Tz3yTRzdSb6cwvLUDEPWEs9tBtQjkyQc29Y
oa8KSeHNkg2rEn0O4P9txZQkueUBePVrdssHiG9JAZUy7AM4FWyQGenPtzyBf72AOkfvNczTP9sP
ufQ/5dMfkui/vnoqMv7322/5L/9D/x3LLGX9Nrtw8Ra//WP5lkZ/MtGL3v7x2NV/k2h//Pi/V1nC
9P5whDYFGmypXNxsf1VZQv5hWXCTpMDoBOFJ/1OhbZFW6LmKwsXTQpFezE/9u0Lbsv4AtOSYJrJq
iBSm/NfYTbeYwp9iDBGGMwRDy0/F5nm2o3kNPxdZ0u1HVWeRiVIBCh9ZFM8l0/ADBhaiokmOhqDT
uocWidLZieNp5XXeyaLfhrOulWeNK72y0BSxYLebnyrXux+v4R95l90VESv8//wf4peXRqmr0P8I
bQuhTFM5VJo/v7SgGt2Isiw4dYiu1qHNndRPQIVyko7QfuXTplXjvJ4CBmCs639O6T2z4kcvYUOc
BIcGvGjVsatnf/H7V2b9KmrnlcG2cG0aSZ5n8t79/ZUJu5oxQFnBCZHoqh6tEQVqOq8yz3omG5d7
nVGBiqro6BWcvlQLcHLS/j70MItWXsl4GaTIdiZvdF0OAqYITqet6PEi4dPAH6Xg8MFtPv3+ZYv/
+LIR+1PRQwPjwb5V9T+/oXNsd2Y10BV3Z+icVGXoKzGwEajlW1cjQ3M9QRHf9J7zSHQO9BPfxYDZ
ifPvX8fH8/x0zfHBeq649R4knDPPxWPwt9dB6h6uHOh7qEjQ/bhq7k8NGIFVnNnR2hiHJ+RBNvOh
wt22Cu2shvy3MDy9DRxyMmcl3rtYpPu8E+FGGemRdKL4sXaLV/Ie9d7nZLNhd/w+VuZD3LIyTy61
mfR68JgyT1eYX2lpaT4et1Cn0inCPTwpvSiRSm8zrETLOEmyY0a+yyrGSYCntHGWxRTXFzFq9Ko0
g03jOzpfytu+KZhbgUl18/wiXNDKDPw5dleDQP6Hc6ZLbecCovo7wQZMBWOTq6ayvzT410Mrsd69
0YUMjrokJPghVY6B9T72QGNZ05Gb9mgQhn03j6upmS48uya71zobKq3XTlOR73OTq0SyCle//5DE
7cb/24dkm66rHRYFi5ct5S8fUjzBtE0HZz6mDZSHjMbyxgE4tSE5THwOgQMgNiiD+oijEDZLHUOy
5zhhY42QWUp8tBFHRJnFBKPhYAYMr6YffqAfebH/yfpg/Sev0GN1QITqOVxLv17OcC6KMglI7KBj
g8cCQt1Wz+1+nHzjwtz0PfEngjwcwu9GW4b71h3PsMjuRmF3d9Ajctql3tdKVdTiodu8QWf5xm26
koF1i9eaCHmGOk/iY7HpGrNk1AE6K/OKCeEthPmurC+/f8v/431hu0JKT7Ik0+2yPhpiP1H0TIw+
HBLn4diXN4rJvHOiTEJ/cbgrmNOpSZWPLfbB/eyh8DAcd6M5aZ9sVeIuNMXOdgtO0qyLkHW+l7XO
H4w6nIBIhfvatzhMJ4W8L/I3MMnzGpwOVm+SCIT4RFiF+5iYBp2dQLNe2RxprHTEeB/My94ColtB
2QTyvJkp3hZQNbxNYXZMhQzEIgEZI+hNEBhp3U7LwSoo+W8cUAKWiVEzUSjXVU2mV0FR2Hb9RSYo
2+oRqJlsVYLEbCoJ1CMHNieX7M6VANqjPo7fypb4jvjObXX7brfR9wDs1B0Ati2ntPQ8oWlZQFhQ
+67g1Ij0Ux89joSKLsrCupm58eU//v4jErc95+93hSvZLDnFOqbyhPXLnmTPjB3muRiOjETL9YxJ
+M4O5bl+KoYAJxOHMJhqKnu2EQusylxs8V81+4Y+FNAAxJWirX+0uf/L20D+x9uA29TESObhfpLu
r1dNWbfTINqhPYoevk1WkOnou9D5czCs93PqMUKqjHQHAeSmx0nvfYQ1EnXSKWz9dO947Zulx/yh
DhWOVifslhn4PiA+DP1kWGXnro7S5TQRPxMRMTPZnf/g5ijyiqhgPKk7vWdM9F3E+nMqbHNNRlez
nIqyPsHiCTemL1oocvR2htZtTp3hbkbYKKugpcGKbZwmFfl+tYX2U8X+tNPihikTZUxWw1ysSwbb
+LT9+kwBNhCwVL9FnuER4A00NqyDO/T37VBTfESOifo7NIGVYcr4/cd+289/+dTphZu2azHgBm31
SyfaocnmAVpvj2PimTSBhqPbjEtseeOuJ21mVTbybrJ7eZI2mu3fP7e87cp/f3JPSuF5zs3L5zk3
H9/PuzYKK2vA8lAdgYPb+8gwX+sSsu8wKIbKyIZroBPXZEIBAkKwzrGkeXkTbVDRKBDaWDAw6d5l
VryqqzJ48ZWxIxvmJY26dlXccoa6hFvVzYC1j6RynEBc09z6pJRyVzi7SYVmqExAJ+ERLZ7wJE2s
DWRRaymJRxpscgBd1tCl01X3sSbJPdVR8mLYdBVRIJ6hFKFmLphmpnFx9kUKbSVrSaoLHGvpjerS
ulG7mUKbi4FoA36tGacgrrh//U10+fw4aVsup+ZfdzMkvMQelz05PQMAMUvX3oHsWtI7CW6gHCv2
+YxOJqzpOxdSzDvYhuCujRG+mG5bSk8zuzej4CDYaRcxfvrP1XhugUwd2J0+q1nO56GcgQQF4txP
xAwws4bNNpX84nwKbfQpLIEzpubWiiBSDm16SHQUPaXZyxQb+mIwT6Bn3o+7MCBcFRr3DNQDe0NH
YOTjHFqoIXonABLKdG4CEfLimsgOst480x6fd32gkKs71VuTONN95nh3+Rzq/9eZwJO3K/1vF6Nj
OdryyILD8gRC8HbE/GmLslmrjZKM46OSY3ysxDatTPvZhjB3nsrwznFT2C2KaMG6W4a9rNdM2/ML
oV2vqQDMY6eRd8Qcg5hiSvwnMbSPtIrZy+rQ2RZB9TSUln2W+BV2bTisCt2UW/wAGSChEM2bG64Q
MBhQpn2xVgLbxVhJ775LRQyZU9WHjy8dafHREFY39Spcd6rVbzp8qKiuXxFi4pAwqi/oJ9XndgQl
gIvuqxlEYtk0PgHdOo0ujv3kk0uIJQlR3+2BgTuLJwxCRAB1/GCYlyoBMcmoxD/grOSuLMhMKvU7
2aEBphZJbAoyoG0oYWC042PNPPzYZ/brlFboMLJ8wIFw392AFSBEFbmC6uiUodphchrWErLBMbMt
KLlZ9o0xz0sUFNYD9Gkbs2P/ZLEAoyX5bLd3vtGHh4aj54JDNyDCmkV2TbvcXFl584w7hxTHrslh
C7Y3PoxVf/KgGYCs+tIUTXjqbg9UXsYiihr26w7uowjVSsmICB/J9mvV0bgAh2ifGXcDKiTbDsKL
BPlXIT4NVfU9taz4T8RHo9cPuwBR+r5x8k9VIs2H0SmItZ9QQTdBmZ8zS9C66Kf8pHSXH8qACdRQ
9Hd22jwplIrrSpeYmTLrWxvY/jO42ZRTsfOp7nmHs9wvQUn43jUtfabtM/LYvvSv0nspik5egmw6
oUPzjl7ffQqjcD5UFSIyLzRow9JKPtcNiKTaOLE/juePv5GopOgX+TBxDGvekONp75xgiPcy1MG6
lvSruu4ln1z3XIY+wvwm7F5KZxy3TWDYOBf0adRBez8rAnBlVN35reb5b1nzhjLmxUie9B6zI/pI
1/3TzFzj9BV436EsZXuojQbPDWFWiwG15io1LJKyEJHKyla7sodVgzNtH+qb7hzB66GTxENrN9mn
PaBGwiW46UoayOAEzwjudpDIvLXhcrywq76Gf0y3KXGeQ5FQMIGy0TqEVm5v8WDUJz1XhLrFwl+N
Ekdt7REEyfHJPvr4SosEmbyT2MkJIwM5u2YioJlYMTOJ3maWB+Srx5V3D4T0PafIXZMZ2K57kCiL
IZrci1fTI+wGcfC94LXwRHUPXWVp2vT/664z12SRCzJFvXLdBKq602BMfWxWJ1UHzGIxZmNwc5HF
Dc6+TEhpcJA74fI8a4rKs9clX/EuUBbR0t5yhRJjb/cwzqfpYWo4NQS6kOSthHCnXSJnUzN/rW2v
vRJGohDnxtPbkDdfpJ9CXIqNegU9ApOUQuJrA7H75KTFc9NbbEJ6Tk653d7yhdfZA0aFYJ3oXO57
C9fpjGGOMbLy7+a0tnZeOrc7HCgvMfHq+794i81wrbpiOEyiy45pLb64uRUe7MHMHizZ0NDuu2vL
IrUTQxRd0zsM16jwElYDRtQop3TbnxCr2/hWsvLBGgWx2TQEDd7HJZoOXPPxiLE5No1VZnQRFgRt
7Vq/dRcA7LpjFEff0lbBg4qz8JZ1EK4sNx93Bq2qVdX41sqs9W2YQiytJhb4JX8chxSpqUmSxORJ
SDR4tBdZMOJTCGYEuC1e8rDhDfCY4gD7mYq9WwA9dCKNcjM1hp2Dr9D1I25+IyeQZ+H7jJhirFYX
B2rGsrVRr/0f8s4ryXIku7YjQhk0HL9X4+obOuMHlpVZBeUAHFrMhmN5E3sLkdXNZrNJGr/5E5aR
IlJF4Lqfs/daoEhY1Y/jk4JfE1iVxbEy5MW/Mu0PjpbaK1dhfHE1PUeUBODE8qvHknmlLd1CXNY+
wWxuFiFG8DOtiQ+9KkPS+woJ1Zg2W7I+lBYYqM7UvtYKwOzBpti2ZjVQEyWskeYpOJfsN6MNmZWS
ESxJ18RE15S5SL5VFMcbBIg/xijVA6cn6m9YY1AVE0sWI/fXXupSUHCpwyq5NAtHtk2sKCsRpc9T
Ix4ADiCRzmSS0JzYO8jN8OKKcJsWKsWVVq1KfDZ7VGPziq+6+iIlYhikTZsw7rxPL/TQhoQO9VuP
Zb5RJq+dQffZxNOpu/XwlBdQQxx4b1utcq1tyAvkhTXcl/SlW3VdUhB0RjKmlPaUqUYDMxinH4bB
Zzgnt4on64QFNW8JI0blvMsK7pYJXCYMRu02YgByAYqBVHMWUeBkrwSjI5iA9QzXtW33lGd8HFKT
3HdNW20bR33wSkFXORSXKltZej692Gb6muPRvLKeRNPl3v28ja/FCN+z7NPH1xuivs1MMNKkheI6
Rf5c1e2hzCO+mEVVbzALyROtosoilcXKIj0Lm3uIEY7fWRS7zLuH7NI0zQ85hf4PxF6LV3xT5C3/
H66NCcvsTtns4smVaE6m7K2NiuY9zOQjykW716rJXFMTcQ81GbmJMOxZZU25bTr22l3YRkfqL1Sv
eDQSCCnCgxnxaR61VHHRLlSHBqgjAY8Y1V7mCfD2YxzocmBZHBMOLuv6kDKLXMObT0nBx86t6bKX
yEzfRZ7231LqEhBXoX0x/PwjLTt2fSk11kzG5mMyXCZQOQ+opI+e8nS+ghsg1l2iY/Roozpxmvwe
9bFaexwBHx2CjkNtlDKweP25+ZlJhpzU6BxWImBXRalRB0rB3giYE1DKFQV7wG1mQ8lLxi4zJd1h
65Y9e5OKbkoD8TJmqbfpcf6uzNTxDzRV2weyLCCE0Q6fTLp1I3FOumJ4zhi/YUNkE9iVdwMe7E7m
Zr/KB5Mkh6lpT37vvYOkO2glQJyVbSKrSHJIav0i3+u1dSykd+wNNV5ZnzwaABQkM7NvuNYWvWIb
0xeN3zngDjdranHweVRPsiblNjkZyb0YJFO0lgXXaF34Q2X7yHFWuUZe1nXDF1fMKJ1UfAOcFLg2
wys44tqWYQ8WxMnOAqVrXFPCIuI/qsgDB8Y5C0wfpeDGQQX/zCyVPZOXtjiOYAGA9EeuI2r0RiWs
QZPf6DRrBAsH+50lTMzl4l7wcAscX/3eeD1lq0o11PuJxlsKq6xHaPulH/otB5y1PU76gxzAa1TA
IuO54V8yBnnkT3xlrCZ2zw8t9U7akDnwtEbjOhjqiWBESpC42KCp4ifRh1lx5WmBgBUQ/OBrl36T
bqnlD0Gv0+U2YmUFhW58lx3ym8bSw7Mn8i3cd0EBoUzXMGKK58EbXvuqOBu66B9/sGes3qoIN8uM
vCeGyKU7u0wvu4+vY4Aljjz1nINsxEdjt96LgKRQ1F54cT0PgaqRMyAanXvpEaApLS4omrnjZHfm
b9S/q+X4N4FtInU8vtcO8OU4vhoa/zBABLITIDTAzNDsmbbN99BqXhNsPVyWsFabMUW0xJrXBGfV
hjE/w/+OZ4Vet/OHGL4Vsn8SQwP+ygofQh9fptGPnlKmUivTNZtVyxr2XDCtCV1544V/2KYGYedm
di7KpDJeFE21H33YbF5Mabg2PV5WqjF7grAMfKwk2MXLl73lsoJp2AGD3erJJ4Pz8VC76S1qhywQ
06SCKNc/Zw2GNr5W7zhlclUuKiAUroR0kuiz97jFab7evWracEla+sN4j/pDpPVI+iyS8HAm0guQ
5Y1os6dJK7QN8SbkOAJlDRBp/DLPeT7cNb0i2mJE40/utnTeUuqIvtIPuRpfdUqsfEoY06rx7GNb
5q++6PehXvD0S8L86OfjX28mx8nJ0Bj/0/fFXScmXHH8ulAkXrb6Lz/EP/zMf/3Nr9/y65d//b5f
79IfY07/7+//+0f/h4/xP/zwP/3N/vmP+fUhXT/C4Dfyn58yOp/srT62BmEO5+fU2+afdeM/hPOk
2rF79hVkO/ohV55nDclh+B/2uEnV6AW1To0W0CQRfic6JTq1aHucqZvE2VsV4n4S/bFUwJlVN3I5
TPycpsSiXhW2t3Jip76NGSsHTkJ6lbzZhVKvKSZHsLE/O93IYK1wJXEA+Bmi2le+u0rCpr04MLUh
ikosyDOKEpG51BgbjgNlVW6FdNQhdfmKgBMJlNbWn0QGnNzA0JvWEJUir8suAD2WHHDTkulvjLOA
kbiKLI7wvJLJfdY0NlRZgDKeuPmeU+8VuIdD1YbuumuA4YJFJBgxOvmH3oHM9SABJeHk7+pkmg6N
k5x45ULoWdBUzkOy6KSPliPM2MlyVxj6SvZOdEZAcaZEEB2aJQiQG++6a47nyNIJbI3RgrB1D2zI
m+tQCC6iVgV23N8yVznLuH82lF4c+vp1rmztYoKFDIgMXJsqZcXW29jgCSCuzSSp9k0B31ty8X1x
wEOVmjF8UmbiTwSFzem7+rXhpbHQ2zZokqV+m3TqanKC5Sn6JLyJeAD6rgAiBCwD0KuUx3ItI81G
p6mqRUjECbJ05IevThJuSx0kr6NiI6D0KTFLWeSXMD5GeiM2teNebOFc3L5rHxOFaiMUa92Z0r3p
T9XDaN7lLNR2qvRqj5YxSM08utRK2UGCUcetcFjOqRPea6TP+KGls1NpmPERGrWLivI+jFX009aG
b5PZfdAU6p9VWXFRq+4d98vr8NkuaANCPES3nfaZyb62bzMR7fpCbicfhr2VkXQa2nyX9p08jCRK
Nuw+CaRCSnTOeqtnH9LHqt2JQT21gragi9V4mO1x22Zu91JTz+IV0CT/tLxr1Z515MAYrWjPiXPR
MiYSJHNF3U2X+K3VjPiGBFI7JEPxatjQoMFbxEEa9uaJOzCirv4xKGenQWLYK/aa3wamxI+5uGuN
bl2yIbSINML+l1Tgjm1Og5Jc7qYDpLFLhbKurdN/d50p30dZ6a9izZLbkhe7Pd73hNdYnYaLjn43
bWP8LhPm4WZeLN6EA6cS1rI1MK6cANzzqrb3yp0zCeNHL8rdrEcQnpXL/CX5VpV8HKIxZFDJJG3G
uu1WqZ6m59yG0G2Q8rPMUF7NZkoDpvSbLu+7hyfD3eBySzOzMbsoxIGyrKkRRKFz1CKhH2P8HpEe
ovjynZ1p1DmNYpTLkDm5Apj8GP7iE2Gf+IJ6nDGRk7Gx0sGLiQpxgHCyGkxfys5yxOpK7TI+FDaL
lnrUIRHXgkRMkXzjXk+ajtbmO9jZh16Tr9Pc9pKAydgU/qgTSuF01IekbwiFgU6Dppmn5XwDCPja
Uc0+1m7cA+5gK7Cc1l9GxHFsuMbHCH995YhsZEyDJAhG5PRCFePPjuNyaOrySaf0UPECfRbVhKce
zsC+FQO+Si+yz6ZdfPad82nn43CYKkM7C8uO9qXW/zR+ETwg4CK2mWdST34VsG7hmYMlaDvhiTvN
EIN5vCXihGgKA2Dk66uJ1PDJ0Q8OsAQGgAplz8FyuVrOOt12qnxHtvLqKdYRpXaV4DkGEL3sf7qw
qV7Mkq5YZw/7TsSPJEnqc5cROp/neGOxJ96MU42wRx+HM8WSYRLNVbdkeiNmOHPRjKftEHlyq3vj
l+VWvdSJtYJ4lO/HtOiDyIJOkJWz+J6Z9rVlBCX0LH7veuqsCYKLNflz7rW2Fh5sQ/ag6Oxz7xXi
3BumPFQShw6pVvYkNiTr0tA3VqQ5u1ClAbvX7MHY/payWTi2lGBv/GOSq3ZJ7M4qe4FA3F+/xH+Z
x2e9GJ4X9gcMMJnRj9WK3eDAjUh0ymmz45e3PgnBcQ/aisMyCqa+bN+hUmwJfgJdmbnZYkeWN1OY
SACSJ8Bd3jXXY0J1PYJvvIs1sGn7LdM79c2TXAKooDSHIcxQdDLK2lIlandkO6BaVN5lkE75EjpU
QDkrZ/uGzjDPmwyJwhznB5cdKPCtbWstpkeH51GNurVzK2fnuR1DCVH9ObagjXNPtGfd0j+w5aVB
6kjrTLxP39Y8w9O1yB3rkLVp8dQR+uKxyrNVDTPoDjfqX9N9V9Y3kzX5I7ORHgtw5siSi09H5NnB
Hmo641b9THt2gd+k0NqmPiRObtx5ZoDIoHl1nGk3+sI6TXmbkZdWH0Pus8mdx2afAYlhk6as186k
pu8xPVj5VWuvJU43YAudhmDBKdd9QYgSFeM3nVP3o0Kyu6EwM88K2U9KyQ7iXQbdhAOF7sVn4N14
kczCAzYjfVymiMXAulxmQ8K+102BQ6aQe1cHYMRCaOcb/t1oHfOgN953za7HYJ5JFPDkYgY3pacI
5fYmbYqf3ei/QlSCRATe/N531sppZu3Q27W1JnX/Z1RDsOaUTktJ149636RYmwBfQSZ/1ZIYq01n
hgTI4TjZWBANOu6SriisO4AqFDheeWe+u4X/va4oOCd8gZ+hKNVec4gsT25yu7MJaHdE3cUIuFrH
10LZSw9yLXkGKKV2pOwehRzTIxildS25S1ooHA9ZJ5OD0tKHFRJNnHvn6BUw1R03xxRhVYATc/1h
wUd/qaL8wYmPA02vF981WXz7s0wYZ2i9rwd169CXG+mszo6dEwlzHy5xVpdT/70erH5vpIzEvt5g
V9D2y//pgOdqjd+yCurKJs5R2imFiOiNF58GsVxsfsZa/Zj9od+zX2+3VljQ+k386O4kqLGgRnFx
T5HPoG/M3kdehCLDgcpv6BcLLE4QI17bfCGAXY0bJxVsts+eE1gRYcC8Gdq9SQjipciLn4n72USk
TN0525TLBAHgY7OGqZfuJ+F3q5ZF+stQMACi+PPoBM7OxAAtns7t90mK+CMiiOW7kl1Ikb5POctF
mW3qYZzZZ3TXFOVdAMmiOk8NrD6jLmiI+Qw2a1971qT6k9RFzWklRV2TgCakZGKdlOk2+wWxzDPU
r889k95a0088dFdWa2e3oTcdzMX1d5513MaeCyNlx1sO2S0V5DQYNJ+jsZx2A38vSg3sEVU1XPQS
3hi9HmezBHlPFFL8Iuw+Mz0Gcqsx9okRvq6NafSeOnSYhlFN2DK9asOHXxeNaI9misiB0+f6C/Hv
TrwcRvkTkfynVM3TN1A79CF9/h/04ve6Mk7k2xacN+nNpgidu4ozqu6sBb/e+/VdfGiNfC+Vm4ba
Slf5H4Zuf3ADQBcKtJJWYWAM6WshQu/S0hOEh6Mjl+/l8imV2IvONxtPNvvhcK2oXBLWmo9SziFC
ExGe3OXN17ti8tWBEvj56z1DhGJvNPIx6lXdowoLAao3CHEUnqSg9/1xXavC2uk1aYawQ69gcrY8
ER+7cpjVz7WGEafWUxurFVl0Cfjzwm4GG7ztshxKhuTuuhETLygBEoLYfZB6jVGnHU30TS6C9myI
mSl2XLgw2T0mdgVb2UfATirTAxrQikdqhXI9FvxBs1lcUllYt0TpA7uwpNhkLGNfU0/3D5lGq5/Z
M1///USZoqvXqVt2hL+keFg8vUXD8a/wY4wqhajWBgUGCN0eh2dlNYHQzYvZV0yP3EK/s/9tVnoz
q11bM4ohsJR9QwTw1BmjH5hNZD45hPXtZVDPaven7UMq4M+5IZj+4dgO1q5OHauwFyvLij80v+W4
wOhxRz+j2PVd82POvGbP2Ls4puCWdwb1rTeWNpskhdvc5xzNNbpqy828IB1S9QSs+pbWesnwrdj2
MRf/KZq/K1oWYYb0NfLo44bTwmDjpeuQ53QbvDy+y7JdTw7gWbRZ9zAC4RNp0AczQTzDms42+pQN
Uz6amPY0bKm3PFLycWtnAObO+craVXB2wHz5+pbo4W0asjcOEHIrGpRBqeVs2RrUp9jT9cDmRXBP
SZYigcHVc1S04ONK0/dDzz98rZDOJEjmIX9Ycj8qAxqQ7xmYwphuhKlW7nn0vmmymlZwBeqaeYQz
UWzqhojLFB0bOMEnw9KOWupbt3oy3we6Qly44vKNrwIbQvxGNwxMIMr4E3n6eOqSHXkN/VjNVs8J
VKJwCcuzv7hze6e3QEaFlOcZ3L1mefV7NGUTIpLylYlRvWX0ZR6aKfIuQv+d5YK1RSycXDW+ag54
WPOjppcYCaeyWnPJ9F+i2LrN/Ekac05Osy9SQLo50KyuekWfF63bEQQ3GqMK1IzZbpCQZfGQXhob
mXOZnhoS9Ws2k2SwHMhLKUoXQP826ptE29Lc54I/vn5dEjxGEXsbThoBHBiec8gpQLi/J1lXEUsc
qIfNcghIH7FS08KzkaMGYty7a0d00hHeyCsublweCJXMzNOfEX6uCz3xzqk5ikM9rlWY/sleDdZF
m5JOrBhl2U6yHOMyfQc19hMYTvto2E04lrCxudeXUQxvoLusMxmcEiCeI1cd9C3ycdbTdBg1ogc2
zKlTJHDGuDkAnDhCudTSzNLnRJ48Q8DPGCXE3bqRZ3OoeJ5ExE0zKGinhkAqLUHv0pF9JCQgt10z
Yw4P+8+5N/KbS5fslsUQjjULBiLms+Hy9cas5hMIG+tYLAvDWUZPGIo0wnEDUw0NbVfm5S8sbqeV
BTLp2FhdzomSeFw9OWQTw9LYFgldGV+b0Xg6M9/Ka/Ee9vz9rN40ripzsrcUg9XX92twXM5tDzwo
xCTwznO2gIlarEw2yPu86LJ3gwf7yhjRCtEuzN7rxKQk7vQvorKSJw4KpxS1yTuf9OZJUMGZRPUO
i81+Uxjf10kD9nos3Q+cQLRrXO8P8iY3LbX8j54j2ya1x/TGfGUOlhT33nToepB0cHdhS6iGGdMP
KnV4os3KO8qqseBoIBix5fxEGMw9OdzCtoVfGfds+SLVlJpu3BibXWSjGjFlnOzDiFdPv0wdupXF
1shROmkTqKUcg8itm6S9VZ2Pby0lhx3DMUM+PLz1HXc9muLhj6QwNrVILSbSTrlznSagZFGCgxbu
s6Tey7x8kMe0Hiiq5VN7GOYGRHE1THff6HexcqAvl9kP9EuCma9Rsb5OaCEOif9K4gt4gsD3kKeZ
vSlLi5exVGHN6/0fWp++Ko/VA14/O+Bf8DVx/OqRF834YG/2Evtlc6HHIle2yIa7KytAIjWwJ0q9
W0Eh91PHQWV5/Vm0GBMGwtGrekjHJ0/jQmIP4wfP8nCleuXeZU/Mklejn1ivUJAvb/pMOzrxxLAv
E5+6Ukz/syq8ookZD+RnEa1yq3yASmBVa90jv/tWcHQNalSct5l2KtEiyYvwWOwnNYxPWhl9yooM
X1LA25vqRv9eVdm+6quKT7la22tMrNDDWIemttPAlSq9xDa2MkAG7r3u2z+I1x2AQ4jT1xuRFMmv
MNX/5WI9FfPFaf1fg/i/dT++t//v3/6DpPuvX/RX0UN4vzmGa8Pyobdh/opG/VWn9/XfbMK7hnBd
26EHsqSm/ibpXur0gu4HuT5B12HpgPxV9DD83zC0mM5SzCByygT0f1Ond77qEv8Q3XLwh9Mz8SxG
ZaZv/afoap9GHQAyGnSwmtWxGTtvB3+8AIMFjwTaeYKTuU72fZ34F6RSkFWSxqJEq6p9ndbTRUK2
29dYsS6KIc/equ3iEo2jsWdumFxY8Dj7Oav8s49uas+w1KbRVbP5a6P5zJ5fHjQ37xizSXWAC6bO
paU1B8G9+AyedzwU09Jnqy3jUBSS5xX3rUMhBuPEkdI/6LU+LK+iSWB7fX1i9pAHEJfzU8MtO8BL
kZxIuvZBbWQ+Pt5+DgavtY9F4lvBEEZcSDXXC5hk90d23tGyT6rYgWfyOKOBPJLLVceZC8sR63F3
LOfWD1DuTEchTTvAd2Jhvhv0oMxtj6ZcMwQ813nBI7AcDJMrT/oki6CGyHjSVcaor/E7unqZdmis
RD/ZQncPfRw5J8L+5qHPDP/EQWA6kOtNzo3WdgcklMV50FNIaHPUngdLoaWqhvE8uEOCHkDnxtqN
4R76rjiXXQbAJ5/jS+l0JsA6pp8U7qc91I36EiuN8VREA9pv8fwlbmteIA4VFE6kd4kGI91bk4hQ
zmnajgsXwm4+KLV5p77qBrpp7mzDlQyusetBQ1zHdIRwyu7nitOMKwwX11vTEAZPiZbdWlHCSiUO
d3NYqMCvz/DglH2ExSi3b05bYbki53SD9cEreD9k9zivTe4TcXWvkydGDtWhHaBd9crvPppogIpQ
QNiyRde9UnajEcf3J5okDgQk9Ne7Kecemo6xfy4n6b0V7s+I0cRH3LUGYqQh+vWzIosuB14wcSqH
Wn0AYVk+lBob/dQIsRKpeB/YlBy9qKuOX9/69SZtUxaW+evXe87ff/Cff9q/+qX/4vu+fpkaO7YF
pv3GjaDC43nSwpItih+eEIAv+0YdOO0CjumTub6CsyxXsmZiWCqUANUyMW/s6ZIkd9N3syt+vfRW
6BFN3oyEYdkTH/HdK2iY5In9eoNY1LKCmurT3o5I4vYqNfdDOCM0yohja0PdkHkYojvVZUA2cCe2
OJuZ/lfC3zUSUl5ceaz6CHVUwCV950rQS992fI6ubW5g5qD6k1uiqtFeaX7Ka94O73Ze3PF+2oFd
YjadnQ5GRoILcmLmxAu2fpxnmBPlOJmrrI6xGTEghVatWw971ClrJXSS7Mh2WICiUGxMBp79LNZR
EnOUi93spBXqvbc7/Qw8B228aqGrl2Z74wazTFkkCy277m5mFHe3hpDASrDP2xea/z0kkLHXObE0
8mccI4tMhlkeLcVEwi8EplRd30SU4LZ9NXM9GcC6Kyd9Y3FRMmMiqJX3SXwvsUWnfu5e3IVlW9N1
Z/QomhM3jOmQJKW3CgdrPqV2w3Us67f0Nzk6ZpoBdr2lbBTOhzCO/YtVY75y2PFt0chRpAmN53I0
tTOW2ebUoK+HnVd0YCMwVjtzX23t0SzIBlBCcivCeDQt1NWRXX9KQf37EQSzFezddNvIZC/z9k0f
bKYpXDDP0/Itkv/qbK8M2NmXKJa4hDOLJnFCNadL/UC6w1ZUjcJ2YagzyzKieB6FabcLaQLDRq83
XOaqoBimUy+d8OyXLX3TeSg2fWeKS9IXM0EmbqG7rifgwZAXL3zF6kROLL1YkKhA2N3DJBFzJaUa
HiEZBl/vTUmrb7Oez7QuGfP70HbtqUu5j0Z9dcx161MDIULmgSRKltr+prNrukYY6o8cNLN1k/PY
L1sVbxuuaxtgnSxTie9zGZ2jvXIBQszGAkbOTPMyJxM92xgrAR6rH3noOYdp7t94iSrOiYlM3i1d
a5drMcD22Xl3Gmvnib7E0OZiFdSM5JvdsnpJbNe8cTL1H7aVv3o2uk+3TkpI9RaP0M5mYpbPxcdY
6H/Ap27IxRtjYEkbAkLbvUSMwd+F+N1yfcBahfdtSEKAYOZ0nLEGN0z2SC5VIU1CaTxcmwtEjdl2
S3LqIsE8PKIs3WpzDLMvWWrA89IP47C4MqykYS6q9ceUcsqxscPERtPJ+6WAyQjjiW/Gyw99fcvg
822tZaMKWLRk5683tkjkmaiQuY+n+Jkg53IMrr1xwxYs3FNI6q5GZhVBVqXFUQDeEoaM7qXdx2I1
cnymts29gjhJxMaVqNYJTrm10nSruTiOxheZzT+9ruZiG1ZUpqGZahu8bP5x0HS5AFi+xY7efCc5
Gq7mtuTq003dlU8uCTc+bb+TGX7VUigXs2BENxROyZ6A73eciklcXn9L4bbvQy3FYeNG4/s8+b9+
AoAjBnPoriDy0XOZ5vxPxTLmO0QWxmyz490ct8FFb6vh1+8kmGqVxLpfarYXAZ4SAOXL7zQPgWG7
/WduM3NEMWAdhiju33RGKV8/Xi4n9kaq5pyIXj0sgQPk6wfiGAxen0j7rue1dx5ULn79Tk03nPwh
9V7z2U6CkJTkLio9+T17/vp1tAHjXVM1dTD1ABomV12+/o0slAlr183kJbP05u7rkLu//kpK6unK
gmcCajbnslosSMDlj856Y296kf8me9jCYgaybnVW9OnYv34nDZzjVjVRfFQEOF/o5D99/U5uLeq1
u5hWnVgNt6jDNP71AdMJjM0sx18VuP/LVws6T5zc/5urxb77o67/qMt/rJD/9Yv+RuoSv+mOZ3i2
K6hEMy2BlPV3Upf5G+/TbPkbxevvVwssX8zWDNM3bYPM0lfz/G9XC/c3S+cop9uWw1uuJf+bqwVV
doRh/6EW4tJZFI61yMYsyiH/XK9hfFfanWZxp/ayWz0Yy8QF3rCKsQZGALCsWHtXllZezAaLK8+1
hcCb9qgwss3gcP8usjl/Shax6SA5kdB4OrPg0o6T6V3xa0cLRAIq7QJe7BcEo1xgjLUP2jQ1XxgW
BuEsU04eNETcynurGF3uHJiO7QJ3bKA85sM5I1rIWS+6p3r+GttsFWeGNU8aONYnxUv+qMxzk0Tv
vFzWL2Qu8SWOtRX0cJtElfOYn9XV7U2oDIwihzmCMzIaixe7mRgyZDewzu6BU814mIV2maLGewlb
rhkEO55ImY5HXPGstxcK5tebpgOKmUHHbCqeD+wj7QMvTi00jc7+5nbsmA2YP5tZhd2zrpXZLmxS
Z2P4mFlFBkQfloente7OhtFpL7DOGWrnuOA7oyzTX8oF6cmt4E/HA/IZjeA+4wX8OUYgQE1YoAIm
aOcCB23LQ7bAQpMFG0qVc4GIhgtO1F3AotEEYnReYKMj1FFvwY/2cEip7BADW9CkMHBQRVJaWqCl
Cnpp/IUxhWeqLWBTuSBOVzkd3BUi5/aoBusjLZsGB2sQaymgJ/KV5QJLjTuwqT78VGqy8YnbsrEr
FrgqoxRnY38BVxf0qrNAWEHBz19U1hQ+K6NLcyMgtnYLujVeIK4zNFdzwbrGC+A1XlCvxQJ9TaC/
TgsGltI2/tHevwyMYx40ClJeV7FuHvoFK+v6+Rc13CD0b6tbxGTv5o6GOHAE+bSV4hRUUcRy/EcL
n1YsoFoaENq6XOC1csHYZi4xvgSybZ2X8ZEd7UAAfaJY2xAjzBiF3Swr2eSqKYMuHNVWcsYCImOP
N+cRpdlpENZ0I4v6IcMxeTK5MhH+Li+VK8uVkTb1ZvYpJELuWtkWYSuK7s5r94dXE4AtxPI56vAH
VHUBzDHPXGaqn4qAQQYlHbIaKAUt52wPs9L1OD+QHH62ku4FitKFPxqzOsKbAyXSbIB60rnIYByv
+cwN6cHIKc2r/canETcJDR6Dw39RlmOjkAbBWiOytxYS6n2uj793ueJ3ytprMsU/IkIsYEuHYzbY
nLmq+dwliaBdpD5sRnbbqVjX86bn2HtoBrYh0ABuXWcSjVy02bBYblJouwbnRD6N1MsGNt38h1cH
LcUBzURBqyOSpsi7162BaLyo48A2RB4YgMCeYUORTud0u+LGAva/9CLsqYC1U3rEm6Fsqc9w7F2V
OoKi2SmvLDyffBmme99XNlNWiJhk27G8wRbK6grbd+gBflBUJC1FsG2S/rzR2wQCZzv9tKda7GeM
ztBB3WojU/zimkegLJH9tbb3Rg2yhqy9eyWTx83c0wDNZqwddfQgXrVjmvFJ43Xv4ebZZK0hMKsT
qjFQH/l0G9Y7PW33k54RT9FQSLvGm5rsb2Hl5tceTSTpUvmeu87F0e2gdwYyb+TB1kmXfudkUO+6
OsR6cCMxiIF1HANPxMamyTQqyp7/7nGMYNAAt6j+oUzzD0sal1rIb20NqID9zPlmJHxJgtI6D4Pz
xLCULIU36aQXSYtR4g5UFX/0iClfS6RmMHECx+dvhi5tvLfheLMnrp55dHXYKgZ24Z9d2fKQqfSf
HTth1ibTuqE0jMpOHcuW5snM03njZGlIxdu6hO7k/Wjbmt3AplNdcvCz7kOYIdUMj0NoFWKst+EA
2T3XSarc/o7o77gWYbydO24MQ3GNIlkurcv+ooY7IKtkG5HfI7DMrJYs4naOpu4wSFKHbHfLc0ao
azVorOcNFkXruJbGPraIckjXSveGrsDX2hCiMtM/zqaijydLbhMlpXecXawucdwVxTcg9NVmNL3m
LI38Zbbnks1P2+/k0OfbmlTypOwoYIcPZHgiy6vy4T327nMXGqx9DRNfoyA9z5fMNiPQjpIkemsn
T75N8/RBdyEwiHDfRgHcX3CXP4woHmw2B+u4iOTN64CsD/aEiadr/KtnJqznvPaijTeOqLBdUDGs
hqw5O3YPWag1D1NWe+s6Spt93yTywQr7JnqzOFdZ/iNWjDDCQnZPZJcPoZV/E4zMGPwneyEooCYV
FSZRp/JFjjF2CKXZa1XI8MGFzVm5uPA2FZRdFiY9lwBb7gZPN8kkUtmBWr42bf+I0lLfNs0Ab4/p
6n4pG2g9JMHJEhULkTLfoMy0ZhIobLdZPf1/8s4rOXIlvcJbmQUIE/DmFSjvWMWif0GQbDaQ8CZh
V68PfTWKmVEotAC9MJp9b9NUAYnM85/zHcz2lB3AZrZg12WVF5EuNXdM/30V0aTu9vNUv+WiOA/U
e8Hsl2RBI0kZ5LTLOLA1itP5sz4rfqt41EV9y2Z69/ieVubs7D7/1cVtueIIPfs5Lkj0G+x9s8MQ
OKpu8PsehDR9wAMdGViwKpXdYNGpmw9hAJ/C48Fe5BuCXr+RXhJw77e7JpNakLklU4Iec2M8Seuo
tYHjyXFDhfeh6+xkFyujyyseDevR0X4cFVMDUwsAYaa3tbX2VFbsGCL3nqDc7quqc32PvNMm5d/6
kVK1m5T2FizHwtgaZsVMqvFA50D43HDipRxA95I1j8qOM/bgrlSCFtSEx2EQKS2Np3KuzzMmQ7OX
xckKBZ08YeJvgMazkM/O0qJOy5LBU29kwqx3JR5pXI10um5wN5aoh/XGc3VuPnM6DA69wYA00oMZ
1rAK9FcugaW5uXkNDeWsAu8LPLNiTt686blMoMuNadCHSUpeDe+lnWXpzh1QHBOKjN+10T3Wg/Mr
SZJ4D9w5fpxN96pM2s0pt7hTf+tEAIXlCrqUQpW4VHVCxS2JrtsnN6QmLMzanQXtK8vrNBjY1egJ
gXYk72M2yvduIuoJXGYl9IYYfdmE20aBJTp7Srpm1tlwntWvGX6JXFOxDTj8bk1m79n0ZeAyBxxx
VRgB+NvhzNozLzw1WsZcGhmThKT+BF382bNNHiQ29LzJoj6WskUPiY5ojzh1CU1wfcZAd7jhzz53
E5FoDFHXoc6P48Dvo9rPLXY4P/T1Pr9Y0YyKOgDMnNhHrMJcY1fAgblWbqlsfhyje+2gFbB/ip/C
tyzWAMNGNWXtuC4RReovmRrvXW7GPlZ3x6eHF5/JOMW+oslv1K63qtaPXR+MFUk0kOTvLLib1IuD
ChXf75jaj970hVMy8HSt8wcNlGLG1nY1JsRUysh6blr5XpY6/Z4mcgcY+u3yUEbdyIkFJeTlh3Gd
diqWBhPmdWXOcMixfg4QIlCCOr9POthxsEHTuP4wo67amG324VqrCp81N3wDFdDJ6U/vfgoCNOAq
aSgCi8u8zzpnNWaVavrCmP+qikLZhBEZl7L4SBLyu3jun0PwqlFN06WXvg3UYPl9qzMIdQlrWUwJ
mO8b23xoKBgia5eQDBMKh5BSW5CgDgcIAeZmkisVr+IqlOM3JBS5jUcH0sYVwlPhw7KDy+G4pe+C
WGUjgq8EoGxXvMC7rw5YAjbVMnTQou+ENdCvlPlazwK6vHZUMFF2k/koDBs0IkapChdDmDsMEDGn
CLnSyu/B/FVy1axzZ3wrkvzWeNqerm+y60n0jmHI1GvhO7X9mULQin4spcy5RCEPaGoEPAN1N+bo
MeAaCYx+RDQR1a4eSnCaTKyfvEYg9Fo4e6MbDWjA6ZphxbN9s04unRILkoQaZfHu9DXoCfYxumuD
KuVmxi1mEHUgqGJMBBd1ZTe0eJhUBxf70Pb9oY7Vo1Oxc44qUrpdUq+HZd+Jp0zbeTh4iISxDDv8
qfAKIuWa9j6DfCKG/Wo5zu/MVPD70I02DDnWlalaD2hTAZZP81nRuhnyKgFnS+VcGjUUKeeJR0ab
Q2a7pgS9h0FY8M+LZjur2Y1aJC+oanAYBtlqqoO/kc2UJ74MfY6xSjdSGd6GWI7PeIGDwsIyWmpS
vDIuB4dvG1hqhqlfhSPm3rTH45M1EIgss1j672K6IZg5IZhKn0aZXdJg6QU3TMG6B1cCEAfMVt7c
3j3ikPxUc/yDgk7Wijw9VNnIDoYRsq5oLEDImMRlS3gLJ3ZYV29ZhVN6djFPkVspjccqL6WPtE6A
C5CbT+1OXr1AgNy5YfqEKZG2iXLTGGyFHZagts2+c2G9xJCnXa3FwcLehrogUbpfo2v9WA09stp0
6ybd83EGveupdZpT69vTyDlqepOvwvpZusdYUX4aEsM8+t0Pr0YeNYlUunguSOolD1lWndWlZTsi
1aZZGpA2j+767sIiFLSGxh5XRTt0+5dZLXwS/SSd8VNT21iJYNTVmwkPlR4rZC52WdLtt1YvEOgr
i4GYwhOb0lA97f2kiV6HafhssK7WWc8Nm5fXUSYUJInCrwhFgOaUz+FUrriW/SbVr0RNKhMLJXUp
33+++ihZt6r5o0ud78qlM2EedNt3CvPKnUpPkOXyVISmmc78K1Odg3IYPyx8y6obfnnsLwfDuWVC
+03c5LfDNts3bc+vVbw1PX1jIjVubHJ3rYuPrFTqQ2cPadCp3WEMs8cS1kJAepGwLWmtICyM1Z9v
ZitIcqyvB0qSjDZeZ4R7pp69vW2q37P9unwhm6cDzbPT8/gbKgW9xJq4WElF+uDNC5Nxrbj2mfDP
0VP7e+YiPks6YaT6MEL0WtUQ15Kq425yisdacs8oCT1mCCqpMtgcZ49aY1qscjTG1hMRoM54oxBv
De6n9OthULZEcn9Jz7wKK/f8lHuDeWW/NprG8FvMCZGHcaajDsicq21lcbxR0rvh1SSZMNKtovYc
D/HHEBdnsuv0l+mGGhQI2L6jUqo9CWJPcvzyLBLEzRL8JbxS081FobebVhFplfEnV2dzHUma57rb
kE/RGuDKexKp6qYfMaiIWNkV0lSD1oyt9eBRu1S648qh5JPaJR5mtO9RcaNrDoQbc6236lq2qbEZ
0/ZS9Pq5dug/QaMGwIKRuwoJlwvb5QI32nZTR6CXJ/kzZV20yqrNBLBEtvM67gCUAfj0WDlzw00B
jQkE3KzfTZn1SnEmgSpZBO5ECKpSsIYC3MD0wqU1DBtvKEbmWZJ9GFdu6Ha8qZVq7BU74rK0msfK
SAqoZdLYVHN4xxj9TS+j39vF+NpJ55mJ7NUMLePStyMdi+VUr+emMA96l9JZFlsFeLTZuWbVtIpZ
9EzZHQvYCX7cqjbW52S6m0tUk2t8UBXvHqrNtidqTM29BV6tLLCkCXBNRmQzGTecTcdOEavi0aTc
5YndcLqzDedDC4FsaxE6/ZDgHq5kKwPZpSjYLT67Ca6461BMhX0el5MSb2JFHPBxDisO/3CnUeSw
wjoM/q36sSBMXebiiQyP/YJN6UEF5fHi0POUmSk7WMuM7jRw7BRjaI/FPPAUqo9s4a6RIddqqHI6
11iTSWEqAfiWX3N/My148k5mTn5Tmz/UmE8rw1Rg+Kf1JUy0X0VHla8eDT9Uu+ibmWACINuBgEOk
8b5O3RNBfizVp8RLVHD7Sce+Uk3Pzj0+Ey9dh+UYPcBf2UUiGbg5YjDYutdca2cx1CWkyyien9dm
MxdLWV2xygWViuZoH1IsEZswVr57e1Rpb6T1Dmb5s9RoPa6a9JzpEbysxsjvMTm/WyO+/3wSWaRQ
U4VTMjgUd0q/FNdrr0wgYNA1KKAksktsZGfbUuLHASUR6+YXD3HtZiXj3ppbuYbTba8Ggh0rpQf9
0rESt3lTHU0F5aTDcbKD3YFBai4+nZogUBJH2pnhdOsl1qEFBu17Sj7tdDXeN/kl7MncmIYMyrri
5BsDg9LZEpD56DauTcwJyVZwzHPg4rSFvYX+4PikYH3PkMotxOB7A4InyOanxV9/JyVY+JDMjdKg
IDkW8yokMOemK6l7AyFCar1qze1oN7fRJYbWkNB6zE22IoNuPUypEe4qDoJ+7ZLdHopdHer2QzN6
9D5Jgt0VutRDI4sJI13OdSII8KpsBBNy0mPIg6qwm/c/n/35gFoVHRqVW6Kk/w7hjUo/Mer2DVR0
sh3J5wTR8umfvxvVBqYxhSpr0doAzmX96FLt/Ij76+KxWp+Z7D7lWDNP8dyVh45IEiOk99rhJ0zK
5pzkef4w9xVRalIzkDyNYY1vpTiyAfrlUR3bYJQviWYCaEETtlvthzNkdujnob+F9E1we4Vbuh8d
/Nqqdkus4pYNCaewKqWS6Advo7LDaMk82k7QOEZRUmxIYUQKXWw8EzZod3ZMi2VVyGqjsZTu8MWa
y+4BzhMwOTZKiBp4nugUnYjuN+DTGR5tu2Leei1N9E1s7ZIpH5hMrjsl3RO6oVHKKqlXcBoS8RDr
xpLNQ6F3pPvFR65GOSeKPCHzVfSnOqa1jrKkHffBwZHsxnv7hZeBR4g6yMA143nlUu776hXTgSUo
sCF7vEFqJU9bcDL48ylXO5iDWftpiqFBdMmqhzRz8xMpgnWn4QD0lZCOY9JmuzQ31WTTxWm8AVGB
8TPFX+HAv/THXK/dFU8F6zLS3dY32rTNpbh0OS0r7G6G/EFjYO+PXjJvM9vOH6ikcLhSPTQQEdsP
GPt+26VBvN11ijOcHyDRMTvZL2uiZ1Ja1nPWshd2UsBOc9Nf9Ubr/vqQiK72Y9RkmA1ARxr0I3JG
ABXLonirgautZATDWymsiGueNZzsMiCe5boWrgviFavNYj6USd5tJmMYtsMiNPadax1cXTcC+gTi
bRVRsKVlE88rpqStif+b4ClnKTG9zshWzBWmcx/Hzblu8hRUmXvzmIWfDGLQl6n23inWJbVoDJ8z
pZssdrZ8R2CjlZnI7etEsg7l3Bl5THEOz7VolzAbCbLMvZtKv3cgcJz/JPRsxzJXNaaNv8hm/5/n
jtAHbcZ0/7ul8eWn+fxuuvlvv37+to+Kz29RLn/MPv92yj77n38eR/7X1/rHONL4u4XKCsIXGBwz
xAVO/Q+no/t3G+8CDkfzH57F/3Y66n83HSaRng5VjvYBE9zzP8aRzt8Zwi+ERWexJi7/6Q9gPPop
r385GNt/+/xfudH/Do5mRupZpqsbAGw9Rqn/hmvscwW+T0kvLOifzgcZfQ0h4HOUeC7t9K2dixcj
xWx8DslvVaBMTEAJk5iZi9NO67pIq+73BN5oMA+yKNHk6yPPng+tlkdjJpMgOI7bWrlRgKpVln6o
9PkJXMXJsxDyLKl+9zTaUB0CUZFaYAASl7r2M6mcsFN85Ol8F5CsCsnMgGQmIRBf9spd12cCepkG
2UPc6ko7tDK/U7q5HeC4gcNgmwQX/yaKdFPZ4X4YvLeK1luooMcwQyW/ZRAGZi18kFW6b/itop7K
GiA5+bxNkXPK3iLjSQyAgi66ijOJJ7B6NyLz3M9sKUUvDsQsDNSsToa3tB4vU+g8epr22NG62RrY
DAWFkwP5LC85xLwEOQ9Pq3WvjIOJmOkr5cr6cbDb+NlT7Rdl9s4coDfaEO3UiPZmK92kVX3LmDE2
XnNp7MCMw6vVNPsKvyG5/2Vo1ShfcySODbXQ1UDMpsfXXJwtd3wl2EjBjthQpnMio/RTKf119Obr
yK/YuQ6otJplqDpDB/sQ1sEG389qcViCro1ecSyjN6Kz1xpjTVPPfLeIn7OJt7889zm1z1G3TXiJ
1RiSga2sLd5ejjk3U8k+WzZfWZnu8JJuUg1LrJ09k3HZ/9PN91+X8b9ctv9ziK4x19TIHVOlazhA
3/+VrSiVqTMpXIn2gOOOTC6e3DD8bEdnTbNdMBWl5XdQ6EISd21suFSCM2FtaAlXh2EIgKolfsYc
ubHah6atL7IfCX9kVAKlhY49hJPRFIGRzip6sbqZhibF0oMEPY/S4bsY23Pa/NIj9VOHcJnT7jY2
KBtqtS0Lz11jWY1WbRN9e8m+bBlyxCpB/8wo512FHk1rUwc4sxtX+MD6wKij57xtHmUa7ZMpe1uu
lsnUz63NaD6yf7QWCTlNzeAs1RFZJGe/lH1ObLONXL3XhfOas9cCaKFBLVTMB+iJpKzPMNi2HZZA
yXZCxQKTmfZWJaowM4GG+W2iabhpTT9isgYyt4EfqVtPITGoVLArEtlapNxi0aF1xGp5ox0t+z23
EUjkKSCidqvNYpdacoPBDsEC9iaXFWnyLTHs3ShivHwrQ23+j/fd0P4QXP/Jma3Z2Lx5lFJDhEMc
vvBShPb9+SiKaMHi/4c3VJPMpjjauY5jf9FIH3hQvAJbYozQMDPtM5VZqx7GpBBKROqpJ2OP2Hvy
BDs8N2qfC3ueAqh+4dkdZzjhoVmhI9fia9AwHpZiesHtFW51eAhbd5yKV5oNd25lS99pbeKzQ/Nl
A07Ap9k8VZ1OugvW2rqOtIMlED2RYzpqX8NgYshKG/VWtmBl8EdvDIbMrdq3V0ndoglV+xlrFyvb
rrNRdjG6dtue/Am0Eo+xRm1yhOiyK8jIba1SsDJ4zu/S5oDcz8duYUhEuthJGaSVdlWytsFu592Y
rmbo/Q4BjqH8dHOdg67MfhzCqnXqnXOX7UrZVEGbIn1X7kRrLYdIQp7aIVXCZy+ut24jH8rAaaOT
QM5sJIpunig3Lh5i+LnF90mvOBR2UayW61S6D7WRXObcQkAL66tC+enBFchMZYPDY6I+yZR2vFKo
djERxdYJLSOobNEbB8F+E2EDqYtPj9BfMA5tvRkgutE4U8QrFcNvXZFNUyQSPoPkkbyj747a8yjh
GTQ99IglXDfQC7di6hFBdFAf3fCBKfNlNvclZDx/5gQQYDn4xaaOsqSVFZIcl9MyjYuayO9MUuhz
ySa54yowmOz54EcBFlEltaF1nbLacrm23Z1XpxWHhzHd5cQ3M3zDo8AerBUJ/7fSYxkdJ85sCSa0
xHrIurryia1wSaLzECLyc5X/xxvLg5E2pJN5xhHANAPddV+xOuw5inLYG4+Omn7Tk3qNJkT9kRNo
1hXQxnFw64q27yq8g+7QvIcZ5sbOK27USS0o3vm5M1rxaMyo7QY4MNytx5Z+I9rTGC+/NEj3hMEs
a92b6okkE+pbqa8SGjBxeb/THmeuROntlRb2e5YWL3042WdMifRMu8NPWcut5QhtRfkYcxfmFVYa
bbPQXqexvJE9JT3cr1vyzb5DdrzJ8o0b5w5TlWJcxW6xGWsGbaRgPwHpBcOECDemnY+WevISEFWq
UmDV0fQA8Ju9KnuME5T2Vb7akHn0WqpqOx10uyoPkS23dVafivap74d9aGIkrWz3Wa0rY0VOMvLr
qhg3JNdwxldNH9BaV64c20LTTft3W6BilIPzGnrLaNk6MNNeESAkIg/RuEtKAK/hUSn7J9b4766E
bRCftNI5WCrTSqpl3mT3JunrZqPkxRtEFBRHCYQB1jNeEoVkFZVdmrk3Bu/LU065BgUbyEiMjCp1
g/dnhuHNmcqiw8IoCMSBu/hiaCv3jZYbyTon7q0nOjyyvIAll6mnmZ0/LxWljysaF3kI1W5/dc7p
rFAQ2w4Kje8Evru2D09yMRx3canty2gx/RQAXJcPilBF0FpzRwF9HOGaHoH2JOQ2J5sDIx1EgJbd
emkbYsCqsTdY5Vna3ymI92svWVVmK4+cOIYNNCY0tVia686mPkqK/FWP7VPUCqRRzX0aVOMOXCDd
py2RNyeJ9KB0WA3rxnK3sCs45oJ1Gal0etY6XiRN22fzwCXViLvjxdM2Ya6BsR73FsXGgWOogNCK
7EvF0aRK+9bnvHxD1Gtb1VW3JUG2CyKfOjnckY2rXETd80DiLvbNyrkLG6yh1FDnGvZzgVM0ZVAU
DlvQPx8Yp2/t0TkSgtYuUlG0S4m7ySfxzdXlOodBtPF20syfGF7qPnUYv/K8873KMfdDoyjIN2kU
GIUO9d/BgI8uY2zpYHwxWvW7qPExqVlRbxgaXtN4p4ZdfOceYl5PAJizuRnI3EIlKXirvIryBNsc
BqoSY4I92QLZs3SPdR8uUsJumBqF3jjqXO9Hc/nw59M/fxprAaw4jQ5eH1ELuXxQ9Wo+TssHSdnV
RLqNbU0ZGLrerZrZrk5hwy8qBNHjGiPVg14SnB0dE49xbN7cam7Orp4rjwpxdfRccQqnkLfEItJr
y/aFE81vrDfKXlGfwdA3t2jg34dV4aKANYdEGmguod2ejBBdc6Z37eqZzsmIum5PGUGHT23Q3pbx
ZWth3Z9Ks7w4jvJrbO/sgfo9M79szVi4WOcx4X6kyJ6MHqNmrsxDl48l5rlpoIeTDzNee35ec9d3
y508jVg/5jyB2kCuqvDCeYWfSa5MLNOBlUBzDj3RMbYyfMzzo1o+hyksUI2Bhgqy9Bi3nuGTyvdW
SZfDDChw3+VwcuP8YVBGGnsd5d3oXfNkx8XO6DJYMk5u+JNdsBzWU/sQxT8C496N37xcQfOcyCcc
CJhB7c/MM96JeZ84GDYMs46OPLgPShd3J5EtFLtOjgeCvws2Mn+E6CKulA9+qF2HdD8BT48N0VOd
wDqUscstI9LyCISguM4R/oiz4YqGnZnSbFyImZtGG/INxTzzeSr0Va0MrP1ykuswD386bJwXTyup
gAeh/E2+lxy92tp6YOp6FiR9hY9DHegxzAc2PRNSVwVc12M36UYjuimASww01G5F0liRFQcxSnl0
nfYLqKZNNrOSAGQLyeKHkQYQrZdPolBnwlf0veEQQeYp6ytHRwbb3gBkfyq7lVUaVFhgjmAPgzid
Wq88z6tvSzMvvcybn9yKd2M/AslKKw5fIsHG2MBAckNixm3lemeJ9MROUBabyMFfFsZO5bcS3i3T
J+XNcdRfju213wjARNfqLPaZ0eteDeLKIYfeUvu2Z1embmYCkH6cteKm1IMLbCLHGeHV4iLz8c0u
iRQUZRbyJ/CdnVeJN6HDKdJL+AEYyJW9TtezH3Vu9e4VCmmd2cg/awvXlXCz73KsHhbrGUaxZgcJ
qX5J4KT7Iz9BORQKwjYbspIRC0M9m10GmCU6W8q3hhnKHuFtOZbR8rbPeGq1C6ioeFXoEn2xNX6G
WtjDm9qrNEt2TfNRYPZLyowcADChYki/wdVkZNF5mfLOSUg7t8Wm5oF20pPJ3NOnZO2calrcQ8Jh
MRoQlGNxC9O5eMi7tHgQaVyd5qF+5lTKcQIg3yTN8ZaMAG1dzdiVbssDn3SW/srBx96ge41BykBm
G2G22oA8J64xpU+Fw9fO1Iggzxj5BqvenTa4nzhP1HOVzw8lxojC5BnKqKxGAE0PbFEAKc57pXRu
JvtjjYOwr9nVXbPcF0XBTEluncJMSpA3Y0OCxjN+ARO+eBGaYFc9mh2HWfbFzVp2lrohcIw1ZyZC
YLI/sODJsBGqACCP52wls7wKbE/lFo1Y8qd0pDuobn8XujY9l9JZxg7NQy1Q40OpXWwbbc4sLPb1
5pNGaeVa1aYXN3bgUXTtnrzalxIDQKblqkJiR0Doo+iLc5a3mevu6KRM42oHcSOM03WD/SmbcEGO
KWd8F5SBb8tsq1hTvB0We0GaMQM24p4tfL6QN65dFd1wB/EsiTLAdxSnBpmlI3JzRGzL6VjbPStY
emhrb9sJ95UYynGYiVUtWZV4GNBm8YxTOEK7yHj48wmOmhcCJmi9asdyM99N/HhVUvxRUhi6USYM
/NMWZ0sxX/EDXQnAbPoJZDJMQkkNhpVQ+qP8MLlUgzlbDWn+41pflSwsTGAVsIiyeEyNb3Og1zEf
T2GlVpAaT1rSUDeZiHtMcrZwVHeVKMMmdrV1M3XvCcR7jrVgEWPvydXVz0izX8BQPRAEeG/dcWTl
sDlRMbs20oM3txgRsp8iguUVhsc5eofVi78rO7kVecYJby/1n9to3DNcwXAgs48uBDykN3ept29M
TPO0f2NPcG9RUgGhWZeqKp6V0dmZV9NhjVQT9vStUeEI7+6UYnyLLDqY2ltUn0zLOS7SV01gNurC
D0WhB3VxA46Ql/nyUdALTs3guvF43sZqfqgs4zEptRNNjAT8QYvpVEsPsBkjHiLUmSKUgzYSL3Mb
/0xtTL2tQfkIjw37yqBv5WQxs9H4svy8tu1sDL0+JAUOX3NTj+Pj2Int0Gqb5ZXJu3yDJf8qcmYT
CjPMYlXYxV6NgZrDUGl15RqL7roIc0R7Tmrq7CV9LRVHzyjVg6Ftd2MXHyyObJjnqdaimMbToH/Z
oDwWJa4XGO3UdL3oAzINL+pcHpfPMwXDaH0z9PTe4evFSDKW90QyXiusnSmjR6b80IPHK4/gQwHG
05qUe66gSypWcezSieM58rzO4Qvrf7qSU/MwWQWAZ9BfnQ5U5Y+6V5fnOJH7JLbecVA/KI65AWM4
Bh80O19cPQYCCIXNmymsEPE5L5KDQ6M2Npj98qtm6G4YLnkBU3Q2g7kaLeDUa+vZ9JreqDg7QVW6
ZRFb0VbT+c17cWWsf1Zku9VbBcEIObAzm0s+bdl9HmKXHu3cWjkyxHHVhh+94j7R97qDcn7shM34
lzYqT1yKYn5WUlwYCJ9W1J4SIKB/BhNq9Y7C/2HzQ8Kh9wLPuk+4IuH0MvxZnpy6nB9VUfOj01Xl
Gt0zdV/fuTuc0/uiIg5eFuQQMMSA8a+ObgrUosQwEA7SO6Svatz3kdh4aJCYWmmVKe8N1zSh6G1a
5rdCMq914iMWQVhsuCSpPo1JIOLfDYO0f5mmlONHdtangg4k4xvbKHKHzvo+2tSz9Y+YXJ/ixruW
Wv6FgrK3Ep4jhvONaXnb1srBrK2jdTd7C8bZuEudofGX750o7OO13vgieP6ecDcWeJD8e8S3pOzo
OJclb4ZFpUx1tuygLe3DYJlk78YnjyprvW7Wrd0/4Z/Ek9c9hDG3UT+aBNfvWU1IDPG3V5NnWSgv
Pc8DL06/ZrCGNL8+Nq16WzCYkHD4oaNTGmmXOlfonJAnxWpf4owGWBdXJ4V/HPDDR9psHqzG2y1i
7yIAqy7fEJF0+ceE04kjnlru8j/fSyeAOJTXidHzosgOIVqFmH9oho/wTHADp6ELOUfutF7fGSmp
36Rcx+h78xA+a6RQFhHY4F6JWTJ1DWAFtqx1OcOvNvX+i0wHTsbod+pSssAqsrxMYE4OwjCePXR5
I8XMQGGq58zX1RCPBH9Vzpx5OD1qanLD8U9Gik0RWH1WrHUtkHhVC3OEotyVob8IXn703Ru+jBrd
vE8B6EUxCQF8W0q4SNMWKYcKVJU9nZoopS+CdWpKpkCJaYFtzfflZy9r/TbgR48wXC0Kut2mvxIR
vVHQlnQMElrcQiG3ghIN15yXeagoDe+Tz7ER71O+j5to27BKLb9U2HrH5XX2+F+1Lt1Fmb4TDx3W
pjgS30LHciaN6dOB9ioa58eALA5wMAhdfQs7/gJx7IhRILB57cSEfsAcWLhMAPThUNhU27bAo7mH
ctc5jxE1hRpZnJkpMO+OtKJ9OSkc9s2dxVNjTefuq0FshczBpg/7e1HEF9Ekt9ZOt4wxLm4ZnTmP
nJxDKqMg75OPzn5kg/zagC3Ia/3ej9ljpyz9NuYaTXqv8ZBpeGQv2nDTj0ESFquwYGGiSnGrk/0w
uekWGRdjgE6nd2jWKl+33RKpPcH13GmgVPMq+laQeKEmiZ6x/UD8NrDVixvWHPZ4GSz1oWKQ4rfA
fYKoRxuLUmrb08S+N5pJEipHAHSEjzFwgpmH4NUJIFY9Iw5XMBsy58sK//N5lPqpyWm2k3WHFoid
z1bzAMoYxk98yn7quvM6qhVv1Ss21TgOyIdRMc9q3v2iXLt/TTvSPtNs+B6J3Y0gDecXEGuCVGDp
L2LiOcNos49qNTT2bN81VJR7niIfzTmN1ymFkqTQ5r2YnicUp21TT9BiQgVSMN67qkv3yjxvixlQ
oCCQTHI2uycGx8w2l0EDW0MxPTDnXUyywTssdEV8ur8UaeL/dJpkxczYy530qxO0gYiKirWmsnji
aZV9CetyDpyM00WowXBaMxTUfkGT3fUExtqpiL4rW1svZckMt6f3gUNtoLaRXLPdlmvqB+u1Ecv8
muP12YT9uwLZ+TrXaF8A2iAyR/aXOm37SkwfrJBc/qVLXD91nfeJgcPy1zSKAP4jBEL6SI93xIjj
N16AFelWYhzp0t+hkP8ZFQ+bGE2Pp8pC7bQcqnB64JRrQ4vtJzNnayOaDqN3+FBkibwV9Vw/lIXA
kNhZDwNi6FImwEwzXucGgaO6VrVTWk9H3Y31LeU4V6o/wFXCKKQQpfE57Yb+mDJICXPjZmhP8VgR
UYgTin9Qz7cdtfJ+11S7aRicS9H8DHiqyRg/e9pwVckMblWAccZsv1W2rr0byIILGJtuKuEr8btd
NM2xKtIyyC33SH/oOSo9bzXgJatK8ZsKDOB6E/F9zRpYxaYFWor9eDk/+5WBoZs7af6jYue4FPK8
6ze4B0Nf+ZyY7a+oNcyOUfSb8e4FX3hCbrw12dWfcTUJf3IGvp9Dtw63wWjr9cYYMP2o6u854lqk
6EalLKTkuFtbT0mLfOl4j40xC7yT7nNEaaTweo4OQsDKpwalNGvpx+J1iPMe3x3pMw3lc2V8Ubl0
LKfOepY14zWdurWQaJOm4CSzOmav/eDboXKHzMiyoLSP4YJltRrN1y2pBwWbPiYcGYfhOMS+GWES
klX4RvCRgCjhQGXKT9FQD7wjgZd4tK33OOaz/6TsvHYkV7bt+iuC3nlBHySg+5LeZ5Y3L0S5pndB
EyS/XoO1N+4+B4IEXaCR6Kwuk11JRqxYa84xUVfz6967DKgRy0RMFOVEy5XU8xHttXBGJh8uDRpj
+HHjbAucctlG2lPL+iVsbNrtkU78vvXTl/n/7kwcqmMkWU7Uv5RwLKPopeqag1mEV+RMak3x8skQ
ejF1VHMhAWF55d97zZsj05kUNj3GriyWjqpWuWXJDTayc5ECUQvnM5plaJeqndg2cORdfa6WSL2j
blz21nCHIvrA9OSGmn5GTNEioeu4a/T2hyDza56T/YEKg0VBPSaTuIxp/ol8H9wlHPTJLksGYOVS
t8B7wMBd5SJoVmZjvxZynI+jT3LoCqBZRKON1a5QGKvYtQFeL3QfnkXPnNEFoY52iPYJxZJuhrMx
0HidwCv7ONiDDDmkCqIDkyyO/iGKbt+/+HnyLe3xjWbLZ2qLV+Qjz24GR72KrMeurUO+Rw3DNHP7
FWfhZ8qqZRS0PW0yExAByU6lcJDpN0jvCSxjOOJIGjpA2wa/AJIoJa1UkV2gomfHIadnjzO0e/Iu
oV8/RqWAJAj565zQg1n8Pk2jZlhNzFYXEkTHytHl9GrABlnmkAm2VUtbBO8HZ8NO5G8xzd40oHVT
+NWPNO3xxByLtBjyMjZWn3xHfoDixXGjpWM4wzHR3Xcfkcutzxrn1Lrqj4QCvAxLeqKN6JmAATJA
XiO/S13i1a9uhb63xgF1r978+AGlZm6kB8B+T2NfhdugMV8tyzrRBL31XpdtcqYFdFfEEjUp5lkd
cD82wEL6MQV8cQXEB3qe2qwJvIFZTbnXJPtg4pkcwPrgYJTFIY39ywjP7KhGxqijzYh3IlkjB6HN
TJ9u96pTk9xnv8sLO5lZq2+jnMnwPR16e8yf+7x5AI95DsMKkndYHUZwDhDJm3ClRHvUX2tMW1ZX
P+qi3xsDG+iUAUoHG7fyKiJf/UDetDS9Nb708RwWZNjlCQzqZuNOaHuhPaECRgwb1hX5FuPwx5r9
YT1aVNfEDIhltxxpJyWZ2BoBQDlHT8BMiITdWruLjMlfFr33Fpk1Jj2H5MbuvY/iq11O90Pko73o
uYP9JCFiS1HK69fIA3Hvktq16AEpAF/1jyMRbN28kmJ1EWlj4bwdwYcn5apL3tomfI4MH4WunFu+
g7ccxZsZE5AYMz0xd07B4bizwBECEtz3I0FjNPhWKH2vIk3uwzJ/r8MGEONEtwd2JfPRdpvIXWo3
PiWK/zwfhoyU2i90U7q31Z8CRP4G8eXUbeDZwJe0mV/iFvwAUtstXN+8JgNd9wlRsqFFRw/775IF
6z5X84Vpvfkx1c7kv4kQujf1CorvjEs5Q3cLK9hLpL3sbSrqanqhVQPuKsboSeBvNGa4mqyffjB2
qtNOIPZTC9b14Fc4R617/qcbHJEfGLQ7y1i0GJVXVZfTcJlWWC6jFb7zrVlMkPko+eDHf48ptEnm
LTGjXRTrX/oP8weGXDp+ZlInFmPL24Da4mEy4mZp1jlbr0ShI61Vq1kfGF+PZNJtE8gATnp0/eEP
bfuR1OLyDWwgJz1n7xku9jFCPpk6oDqX0YahFgz0wd9BESKZ1g2Bk1XpkmTfbGFAC5MzHVjmuNXb
pvy2+vYUEANulrd4rqJSt9nIJrgktQGuMWwPcZ6/tR6xZXu0olT+DiJ3bMWPcexmaF8py7XMcNZd
CfaoCvRbye1QjpQlBOEMqxiULoM9m9nRHEUCYtNTOJe7Xs/uvap70xkhHudMC9YEDLfJaCWn34dA
C9O//vb7tILknpjIVkw7ebMNfsYgJvov6Fvv3Cl7MtEVFUKsNaOoPt3epxNQaH+kcrddNl6AyfT7
bACm2zJ527TJhZ50TD/F7zaQF90teW7B0mtczqNz3mQ5XFzZTR9uzbR4KMzqGYQP1uaSAiSoSPww
m7w/oAq/lcSerAr8AzvZGSCvJ8Jj07YsL53DsEFUisXJTq4axvETkCpqgCLRD+ZQP4pRmFubGp6R
gEeqmqgRUjFpaPpk00Z+vYaWlN2MNn1slNndRsVOQKSGe9CTJr7GIcVZUZJ5a4Y384gt6Dl0IJ2W
GWWF40Tfqih3rtvsSaDYR9ZrVgL6yZKHGL9vGkMDTZBmVc+mh6/f07SZkr8tmk5unBv3Z78uc4Nw
DG4zdvvZETJuQlluUsEppBLjW4/QZ6EiE3M7kmfWZ/mFsuJrqhIyKkmT8EHW0DLcub/2Chs9AEZC
ItPMFLrx6HU3Qss9oGrDDQMh3gJimxF5WuXAfIVUMgKu/W3P1rUNiANYpE13pw/mrrb09ETKebdW
7cTdzKDBQx97F2ckLNW+FiDyAhTZ60NJgupE+oLwBjgG7JquTWoURIPiUChl7susrS9phgu9ccg0
wziA1UwRe+ilxTaucRBkunCuicON5U2usedshvGgkd46NChAc3LfHDdTjwN5YoxDYiQ4OrUCVrRg
D+xtttJNal3I9pt7RR10Cv+h/uZ9D+5FZauD0LDO4lOHfeWV7krobXEmIClBFlDpjyrtt1BmOaaU
SU8/mIcwsvuLM6joxKTxEj82heZ8e7QQGIMMBpGM0bD3orbZl3YWbX4RNvqLzUh3IeJEHFw/GYEr
yXJfO1zTCJ2uhDzY7yFZ1DGKlrEbCVxU/VKME1KOHKqHmXvmg6vBDxC0ZcJW3o8Y3vZm5SVLPVHo
q6bO36ecaDcAW/VtYaPAykMcFHgiTIJlaueuhWqysFSePzsijdkyqB3CWP1h0qbf55r5HGSStDgb
p2rNDf1gWNZhqlNJdth89M7LYlfYDPVIPdR2Bu5pCtIGdlvcXE09JaQ1TMoHxRVBGJs1vYTxmGH2
8NrPqhtP6IbMkJi4ayABNjE3MtI/sU2jxp78tUXON6KdNKZTZNNkrpB19D1xi7pkvKnbqO5rv77D
9X3f1zoN3ulcZulAkzLPMaVU1aInEuvCuX3F0cMFpUYLH7c6QIPOId1hanEQoYmi3zmam9zmraVa
D7aYuQl/10zihDvpbBpwIwsMz3m9UElIs6tUT3xBvEiplWyz3TZY8g46b89+dH0cdQIeRhmBKpcl
W4Uh5lYRJLigzhVE8G7allZR7t20T0+2X75N80Uu8I+De8k+O/MjEEn0ohF5SPGHpMF2Pz1wXNmY
SDA0Tn0ZmvYdu0wGUyIg1SkN/XsC6adVlYaMbqCusmuYM2p2pgbGafmKqhxeWEjUyjSO8LJaLTtW
zDKV467zWWvhgAT/8vQbuIXY3srWcI6jg/uIYw5zSNQ5oNP9Yas3hX00m2HttE576kl0fGyhdUD2
spJjrKmzFU7WcShGKNnjayU59Ude8GMX8R9fN7VtGJesMoR/pm54VXbHjskWB37ExYcxU/XTYF13
c7BiA4Mh2NqdO6dWVjOa3TsYJs0zOpSd68YL2Pe0wEha4Fp8cTDxLKu8WhdV69CjwqCX4hiyOajl
A/tqK/IHg+NSHKKwGYsHxxpZh9w+WLtEea0coO5B9diYFmFT8lUkbFq1+qjCmLmX+1ba0x4BKKAW
gdytnpswvogQcxTO0i8D68BQuliPAqR50TvJg2Rs5Y1WfcsDijud4MpwhuKIzgxXUU7YLvN2/WSo
8SMcK/PBCdJjN1Lf48qwjo6TnpNAvHj84s6g/JJF3wTBOp+lFbnFLKJP010LK+6o1xmanjGBxScC
JudWnhwppwkZ0jGQlSY/Z2rrXQjxLU6zXcN28dXa3o9kbX8NoDsusW7DzQg3cArtc+hAHYyD6Nz2
urdvfNCfw2yRxz540orkonlA8/QakysB92pTjCVREQWqgw5rpml8tCXxKQBSmV9YrveACe055cj4
MbjMLVlnCAfKvJ5qdTAezKBtsJOKdDta7NRcPeE6BKZ2Rn0F/mYMOWwZ2ZbzhXU3dtDlJ2GT6pil
1abkjVgx+NfoFJOdaI5z8zxUj2GOG06XlXd12Km2RUjXgmB6eQiiZNh5NYnaUuZzSiIhaoRsH0g1
MZ463N/EEYbvSAhxelFu7sqg2vr1GJ4VE581JkOSTsogvmtp0N3JvMuAiEfeKu8iZk3Th2WETOSb
gfyRIW+YoMY5yYCWtk3tflzp9PGw4hYflpeI20DXU4/WPsbzdZqHWERioz66drtsyJdaVZF9IeX6
GBvuxsXBuUaclVx0dJ+133Tb1sy7/Zgnu9ptkcZISe+lzNehFo6kjSICTJMc9TSbfkbMwY5ll5lh
1HymUxVjoQE34xWEsnYeHhRLY9o9hfZeR300tNK+Jp2+0QLKNdVrAx36gV/XkG9oOv8oHOAHp5J7
vbCyUwIHHI1dUa5FYpq4EXHlyCKHxFmOy9Sy+zWMlwz+EYOUgPH1yT6bOnoArYSv6XeOv3ewqnHK
Mh/DIJrNhy0RwgP9o7jNqOS6ifQXuI2jhdKuNJhfibBZeV4d3hvTAPEfxDphdQC+Obkh/7HNFYcr
Yg7wMDUNR7eR9wd7uJ7uLagyi9x0jIdxBOFKhypyqegJQWyGyvuSLWPQQeWLaIAP0Ls9rbRMRCfk
l2CSTHoAozvtpnxcREHUn2DvyPVkCU6IvSmOTYyCPZDJfeDa3n3sKP/eT3Z9EVBLD/YbV/I+tL1h
UyD9W+DiBGurlw+MJPqTa1AQkzs6V/mrFPzxUrHYsbTnhwqeyDkiAWCZUmCth9B2z7XXhMc4GzZl
k3/YqbB2tYm9xdO6FX6U5EjGymKUvbX2WlY00iopE2udslBYL7pvDBci0DlOVaQf2D2d99bprnVb
Lbosze9ycV/ioF7EVaRtPC17rpQCZuSfmklxTG7zcJea9bmdTMoSRaQF3a9Zu+2H1zZCHCWh9aQm
Qv4yAkZC1HC4ydCagDlvT3YaWSc9euGmqA7wIrgACcGAiY7Rbgw+DdQFx8rMDmUQQSwV3R+dsRar
LDK2rDHqVaNwgU6lyVUvcOrbaERFXx4tQdJZOeO40kmGT27pRpj3acWJyh32eVA5ayaZPdO7TFtP
Tb6BTWcy7LfHxz6v0PtW5jxCmh44le5R6vMC+hRJ79RvOyX9g6mH5ZLmu7ZLBsKqDahV5ntazN0K
XPGpYz7TXSQgQNmQXkJmkuaI9Jik5Ztun1E73SS+8heO/yQSkL3J2q0bm8AU9R75tla37Z1NrvSu
8rMv0LcjndxhuJOtfPb0xIPFwfGkGWIU4p2r30JZR3gUuvvBoTBEOZqcDMFKP4/tg2o1OLGx1m0m
SmE953KUmP3aND/T4gh8bw7NqPQtgqoNPBiDNuYqDzP8BA75WWNP0GIizllg1Uejxdnl922ycE0C
4EcV/yqIwHhh/SpC8ZaPX2xbLY7lYU7/naPKQZ0uUIC4a+GX4UrS7sHShZN8aCBP1B20FCR0AMLA
V8JPYTiKakk2sPhJza4BVkX4D546OyGXFoNq3oBC6wf/QwuwBEwYZyrL+lYB0CJJK2NL1yLd+4MZ
rovu3WiY4ehVT1QXDtU8++w1K1iWpfuVa6FcLOtcf3Qau9+hAPrwM/tDmnOlViy0qRjWWYXbrzhM
er4nSWNRDnm84549+Cm85Rz1kG2TPdjq/Xc4Zs/Fecr0iogX86BwI1iZ+vS7wkbD3wL3iL86pX3L
gLbMqIknu2NOEKl8SRYDAxWIBCerwRZT+c3Ot7vH7hTKHHxDLS5eVEdrbejRjMqR5olRc1otU0gI
nGAnk1WjjPLngKP4skOCs+d3Q9JGt7c7WR+MwWPHqcsLySj3vld3O/h0b/QPzm1IRVPFNr2pcoBy
q0hCXmRlcosM58nRbdoH7Qh8wJkCyP4r6VT32FTAq3G7j6Us1iV2objkOIGossdARGCbw4DM3nuq
a4k4CX48jauD8zP5ydWafGToQQaZyfJTH7R2A2DBwddB6EDe5/V6zmQ3p4omiXpVpWceqGReqx4D
CWCrRdgAV9Irm18nCdQHrRrPxHZmBxH1u0JEq2KQ4SVF81d2pbXLM5rqFuedbSjnYOsqfuwAL++N
0dolVWtsokJ/lyLyd4nWfMlkCPfEHMpdGA7QlwZNMvjgYdLr5jZV8wSku4Wa3EUB9+OklaR5EmRB
ZkcJtHd+2pM4tNENRa5m3UEpqx2xGmmn6CWRfbAgct13zooOC65YkhYRlu1aCz68ZvTHTGu/Wkfh
qqa1wS0T0edhyNnq2aqfaX+/D6Ai6l1EDuaCcKS/P4bayGGIV5rrfz5mCyRrYzONe6gR4dGHoDAf
8DqCYe3uoFTU03PgqXQ57OjaqB9inK45OpFABRsj3YQPFifZlauLbt6/dnY60xvIw1s2ZnMJU/cd
0celq6aeV6LWvem/s8nioZfEguPq2nci7peJTcwiXl+jYWQcRsBjsp/YidlcUWDZ+CuJLY8fKl/c
R0GDPInFJjOfmyCMsZUQZUU85dKL8ndcmIRO+N2NksJeDO1rp+cnRnfowox3gc4OsIFHPltyV5Px
UoQxxnoHoQrYKrPWjmXPiZ4W8FN8cXVvWDbBA8RmFKA1fdRIv3aomjHjWNaCGgZUHW2vpuP079JA
Spt0NZLNyVSifAJjcd87xpfj9V9pK94pWgL09PaLDSaFyC78qrgF1RKC/HFlKXnIoetawx9vFoeR
lxyiHYqV+ANumR5jpzFIBIPbxnq37aS54O2/jtHkb8qaQ3VZALtoZnxzRtOzjhpWZ+taTyle9blD
EXAGTcQpm20EpFZFwJuw4MP95XzvOMwIUo2XPVTuIZhiwYYGPE8fDtSwpPJISQqqVTE602mmd2Ae
i4+4hzmVWvG6S1ya6/bvZ9VN++bEHZApNiST4r4kWkGE7tkeTbm1jWCCLnczRurCWWAKIoIXFa7c
uOvWNJ6rLf7wPZfagnu5Wk0JSMqoKjYN2b2q9s5DwntESBHQ95GTkQfrmPtF9YQBFN2ABo3MMo6f
2A/88hz7nOSmyXrLJ62G0E/JqI2i/pZgwWhsBW8t+Gr2uFCe7d7oTuDgkEUZg/E6K05+P3U09c+2
NNMnXcETbsshOnD7MrVE9rGOO1UhofCaDenWyFQcIo10GBGL3A36vTvl/b3dl+KmzZPQPvVXEAAJ
MKoH+VmZB9vGbmhO7n1U1I8GbREOqPp5Esgy7GH4MzqMKhiVXyeaH5ES7V6kAuMK1n9UanRTokbu
Cqz1QCx4AAgjuOZ/H304Ssnmr4/88xnZ/Gmtaa6dPvB2Sh9d1KaOyVf929f+fod/vuqvf1ND7Yml
kcfJ7H38+8f8fsN/PvOvl/EvP/rvHwED/K+XKKui3wV9tlNh4xzL7vnXXPjf8jef4y9Y9eWf9n/N
X/ZVVgjEwqj9ddb+8+yxzPnz//yU/+s3+rfvi2X375e3+mg//u3JumjjFlQQ5937n6bL/noNuH3n
z/z//cf/8fP7XR7H6uc//+fHN9S+FQM40BbtvzqXXdgt/+LDnH/A3194+cj5wmUUR90Hf/7PL/rb
7WzoFrBkz0GZ6WLQdG3CW/4Lvozz+e8gF8v4D+GR1OLZns9BBCTzf9mbTec/WAoNrM+u7fCg+/8d
e7Np2OCj/422rJNqpoPzQXDh+75u2//uFyxJ3HM12QWHQkdMpbqgY5ZNa2gCwNFrRn1jfNDe63pm
gW8KTjlSTpAvWf5Q1UP+YA3FIxGvUBLBixwbokaFT7E+qGfZ4GRew+0aZz32V29bwcHVmABhsduV
hFYuJRCfJcFK1la1xs02m7MPI3Qb+pCMA7aZw4AU5eDzjzv8QaitrYGIomYvGYsymhrXJpGVy8HI
WYRjmuAVECJkx1msNeuuksAgbZo9CevjORMujYmcsaeTv0w0WU+qo2Nlt9G7n4bTObGgSfVAgcru
rIa23dqNMy4lQT+g1quaotxH/RK+F4Febh0Lelxn+ye9CIyVZ8ygyDrornlsfwyw0QGWMcRnao7U
l4LXC7ClCpEGr0NU70UzrcAvc/DvQo6hU2+tlJ4JUO/pj1WYxIN38pWpOHkiYBZVKA/w0rqrpU+r
FmfTIZP1PtEq/ZiRSY7ANp7WTtEKYiYzb2V1NJR1F7xNJQLy74LngVM5Zop8gB+CgkmvW5wsCVZz
G+ccmpwViU4ary4ZD5mVT5tCWNqjE2k39JtMSGE2+pPmb4NCbjLmsHSVSxCYLYQ1dqG6iQ8IFnHV
YioMg0K7Ovjhl0Vox5jdskct740zTr/wYIJ0apte33RJRFc6pMLJgR9upepvsTnKE6n3fbvLDL8k
ss9+p6PbPMdhw3uYc94vSKbaopVuN3qHM7kRSCBJpesPZhA6SHR9cLNl8weV60RafPOJWU0cfJfB
p/UoC2l9GMijgR2Zxd41+OW2mgLD8djEpn0M6+7HfqfpUi5L00f1LkyC5oOGFFNaX72uhTt49rOe
AxUc/qv8HHh0ZMzSjjeiz5fzKyKuQGs/4E3tk6Dpn8tJ6DvfnEwkPQPJLDoHYb8IX/WkK7+LeLp0
qtXvQ+luWFAqUH804/w6uU/8qbuL0TRfDKteSX041ozJHTM565oy9uEoqnvEOcWOighDugWGmrgI
Ri8WThWGq3odpB8xqRObyhyo9KY2fS4BcP1+vORAtGrzqdpPqvsjYEJhNhvwKw+1volFSLBLCJSH
g0bGeKEpH1urt/agFQ/+WDwjXy7vxnn4OxpPjq3nZ9+odjZTiSsbPaoQwvSGkvHUNMj+0NPJIZKW
IWXnOPdWxv2qfM6qNgYQM6jcpTSteJdPjrvi8BdtmzQmM3r+G3MexJpejSliGs29FRbGkxUbmHdS
dErgJm9jgD3oLtDTZjeSU4FoalgZOQnQBg2NeyM34y1LKspr6EbLiTnGQYZyqdKAbrXECJkIBfqN
2CibxltNr4oGgAUa9EyMJYtgARN0iqIdLd9Plp5iKQZ41QM9yaGM13GJKqDpxEWG1KIlXtxrHw3H
rus5LfZGtjPdMlg2Nf/Frh+3NdLdU87phQ6JAZ4kpYDRukMQ9t86qTFzqrJcNAWxwbGik6oIJfZE
AClI4EaKgLQPvt8uNZVOW8rPOYEpXikNuLIfwHJqrD9pFjRfNsT1hFyGIAD0m4CtG6g7lYaYyEqL
A6d4KhHLnqArS4QkQwbjCHliM3jFNcMJ5riKLklYrdmKXu0Qqq+d47lt8nIduOUxNQ4Y9+1zPHHd
auhVc6t90uwu2ZaTtoAx9OZXyEbogB9I3nFv8NrfzYrGl1G77kUvg7NMiKPwc+dBjxxzY1SRd4i6
wT33xPJVyh0WcVIEH4xSaHgK6C6NLckNapHmOuOGd5D7NUKgls8dlLoGqKbwxeznWdVGqGErSos4
FWQvaz8zzSMLhriQYG3MditFXwwShoVWz/KzP4lSXy0NNBS+xryoW5eslGI+JQ9n1gwX4KkEp4c/
tiMpx4pEzvV+0SNjPIk6oU0+eIeBrMdzK9HQY1QpjhVJmf98KGSywGAyiNdVUMVnDb0LKFuAlRAh
t403uhfqZvdSsCtu4nCSSwdhC9j4uNG/q+C7S4dh22siuPw+2EOuXco695nTvEWjFi6DQUIkHcWI
mQRjtl8T5lQRurXwMs/nHvNWpoX0YOpgYBlJ/UWfsKOXHUY7MabMlJKWE6xH2kGvGm761MWfreFW
1QOseUEXr6x8yBCaldXVOaK/d27O6CFT1cZxJWtmzOhcaCZKDmWeQ9Yl6/7v4s8EvL9MWLndaAyu
TuBVaCY1rrQpYQOpBE4HuNtRNdg3pTz7loggP5kWhB/L6W9o19PI4/UJNiQP/TYLJJ/0++CN6I10
VbzlJtoVTsQMzQOB84HgrY09u+e1KQPZTB4P2xtrw5XMVNQ9kTPF1wmVSirQhDNN3gWGMI81jOGc
7iZukryk2YxhnliGVRGhO62tapkOGbBJmpMQdPGIkBq8FPhOXKrtg0qt/BxnaBnQC97MMWbUrbtI
QYcYCoG0xUxEF+vff/39GMKg4jq4hEiV4CNQOq1j0xXX34ecAKWt5aE7+32aTJl3TfA5KU2Kswby
dGG5yuJEh6RCTRNpy1V2tN0Uyleua29mrn+obvps5xFIq4U5dHNyenErhe+B3T43WnMAFmmfbVRZ
D/zijyRDESVr2O2hdUAR+jrQNNkHxVugjF2Zp8aj4KY+g+KNl4nmJLT/h2YPuEeC5A3VCTZq/VRz
RzIgqN4MWIBbdHrTJuN3s/ZTs9slczyU0JyH2vOns9vDsu6TsX6zUgxW4GzKUyfGcTMGvrku7GRT
lL54kFEGat9R27pOjE2apfWbaXkAag3vIbQMIFEpWq6Infqm9Onb51wOZdYmWwoLzpPXKlB2oXyL
O4o2BCI2XR4JAcKqnKWp/KtHtN+QaQ9pnUb3LbRMxkpGvAA8qr2OkjSkKW5T6HSsScYYq0WqvIOl
fQDOSl99Kvl9Ql7NShSu+aa34UuBSvRegkSHiFK8SNPZgUgGctuROq2HfXE2ZCof4qq9DfPHta7t
1klAekRn0HMOKoY3uWAtC+rmiSN/4g7vfiDgoQMQ9zC+I9nwxxgGLXORiJCcpUzyC3mPRJOrR1VO
JBKYw1IbEqyZuvkhmWlo7bjDjKiWZqQ7y7oARcjsCeoavko9JIa0yBdjFTzVtkCwWUZP1EIwCW1k
Pexa7+TEsV1P96NMDjAm3tLetjddH96ctFrTvaShCcYR/+IaIy95yIcgb360XDwSa8BcM1m2qbfU
OdnTvvW5yWamBAGDNknHlyRqeSOtgRCQdN8NzgcaeU+y2hl1tnTTGtBm1ddLEYWfplc82Y2br1wN
dEDUo02fwLXk/jXRx2LrKfUpanolYXIjJrLai441BL71lLPPORn4GCbAa3NQT4HTajwBxFZlzVGu
Abn+gGHcOPCd8PJn6QL4OgW5nPRrrZaZiRivcuuXMEroWzv23ayv9qrmwwTi6ftgF71+uEwU2QhT
hy83BDYNLKtaBm7xjOX2OQUH7QLcVX54KQtSXVRMKQXlCfha7rmbmrnPoqnKhnkxm/BQfGqNd8ms
p9IcQ4RQDBOUqP/03D1mDg2lo21smq1YIb24x7jugIfuruCVt2USn1AK9qti5O1u03PfV99VEQAg
itf+hDtt6r19l6e7Xtfz1WiSIB1HiCAbMq1LXdtVScI0Buh/HtVr06dRAjt5JATNJYyNiBPVvU8j
hlyHFd70eaL6esF2/Ni2pbOjd7VstLQ7Bd/BpLy7nCah2xKTsnYbCVuDw5JKNXKfYTouQAknKl/R
+GEVMBm2wcbLV55wJzSNCtxCbynqR4dMbcglRD4SBNO8IOmZMd94sYSWxScZ0DKv0pXNReM1/Vnk
9UZjc9v07GM1rkF79pOVYX+cIoMsUmsYKQ78+ybS94nTZTvpd0+01birTJ0Lws1+7Dx89BDpLtwu
bJd5MgDMCsurnrHNCJROi/7FSKCHe+S7IBCiPoNrDbATHSLedDm2W5aFU9UOaymRmfdFxGwOkq3u
cpy0oX0yQAoXRZyCYs5djo9R8tb70DndHGhB3YbvXqfueg/ZoN/eXN70KateqlQ5czzfQSXeTzjq
ChpGsck7BnCoyR5GJgbN6CL0bNaJ52e7XlSkoPBrHIQXvyfzqDfS6m6ZQpJYkEixaXdjyZmlH3Y2
QhCzglzmhpe+I7pbwn0awVcEUjsazEWSapaPVy/9zB/IdOzRSp6q+oux/lGiGFs4AWO20t6pAAW8
zDow/Jp5BFi9EY1BfowC81ANCANijyC6CYI4Ltxa29O+2MIhw7YWouLNu+quY9eXhV6sfv3fRmnM
elMk9in/kbgAAWJzOh5a8UPQ3AQK0k0A3XZ3WG/5ZuFH0QA8NKxuVU1xvya5p90qK3pQqYFjONaQ
DGPcRJt8D2Q7W/Z2/qj38V6F1jaFV6bq6ceuh7cyyZ7aPP0idRyxJTebl2lPUQOSfWoHQPDOu28y
Ak8UkRnZmKPQLGdAdLb7sqWWLBKNkq4yb4bMHLJj4NTG8JvpFXbzQNU3MPrqqF4BSrz5Vr5LdfU8
cm2IivsmzB7jSb6PH2RubgeK8ATmFMlKC2E3e+UKsfJLOEVh3C4j3SPfqrZXmgOYrYjXAue1lbsA
gEDblyNVnfdihOYXtodHCODZqnCyZ+mj5Gma+9DyFhKRypAQRSpfR11cpjp70xkALBwD0Vo56ADU
qid7Umc7srfsk/bWMaYt57fHzo3F1hnV0Y6tNSEDBNPUxkmztK+QbX9lseVwf0asE4pIpt7idpHo
b9aqaudOKnWcpw69Cmb1QAtK0xDYcPVsh7ufkI3BvLVxRZaF+1FYYg9f4E8N3tprxLBo8vja+3t8
BVxSNflcRE7N2HBIk8YSSf+wR0VwSxij4c1LEPdW11Fzu4XRmsAnGtzGsbmxlEZUYsPAys+tH/N/
M3cmy40jbZZ9l97jN8wOX/SGJDhT1CyFNrCQIoR5nvH0dZyZ3ZWZXf2blfWmNzCGFKEQQRJwv9+9
58rlDH4f8zWGq5nPEtMs6kJpkpnDd0nXFJAkKkRkHkBkGntW1mSeB+5obDjYhXZMzwLL/qq09Ffq
2r9gqYDxQlp19XrdvY0TSTw8EA9o4a9G2sDs0Pn0xlyNmN8tm5zdI47neZMNrrXu2vytawg+mJIk
8BT2GUp19q7hUF/bRc9eM9/gMn+ZmF+AT1k6v82d4MHmFLTlKRcC5qwdgb3axbaBgWdiuBja2mHQ
K7gvKTHjOk3wqLR70vw4LAVMfbOgBw0vJjtAew2kFUKsy4QZf8bWoTWRgfG92UOT8qzxY0nL59ja
LZ8JfKk9Tk93ZRYUAS/IEKBvzwt+UUfMiW/rvCSFMV6I9YVrqgfOZTa9Wbp11+sYrTJ9IwLzOy0Z
X89zLwCSMAHpvY2BXfhnQMr6VMaM+ca5LU6yjl4688WgmnXjZdGXjnGV3T/Ls+yXaWHTjuTwMydc
DJzPIaHDbcMz1E63OnoODNOcPsxtY5uCVB4vhf061saja2vk6QQxL4PdURDCuNANsjUG32TMxNec
NmGUA8V6TRb6VZ/J59t2zm11uBOy+hEQGu0aLiNdWr8MzVO0GNznasaug/5TBVsUhMx3reU6dSP2
wyjwGPbAbYQkzu4Vboub5AEzHy5rVCUuEYErvabLQZeipyg5/coG7kiarW9zLSV7rFNZZHhbLRqe
bZVK6/iBQYIDjiewtmIrPnjAMqBc/Rb2PqhnfWVOy3s1gUQIgZIgiEa/FM9xdK3oNBnWZTJwaeE3
hnhA1lMPf9YZ02699j4XXKng4oKHoaYCq3cuwzTMx1s1kqhlDKACtypbZAzUMZoo3nMtRn6Zze7N
haTCfZJ2LT0FbGfbqUY3F/6ilrlW60LzT9txAwLgTHYCZha+hfU8k0s2R+RVy2AN1uQsYbFufPVq
o9vYH2XreBvXFARlouU3VxPQBsOCd+LC/YLqB+2755u8zsgjMvTIZIWGtbIjIXH7bY3C4RcuteO8
cBZka+jnOWYlmnkPUaGyFXbRreXMAMnpMkLcBlsNcjLbWnMJfc1evu+4P/v0GHwMZkjSN8c4qrGJ
ttn0PpYphoXDREyWRJmAyxbfg+j6xU5CRWT1acte/BU3g+1PNmlBdgugslpv16sUvadVHckAFrTg
nRgNUA4R8Cyb4XtpojdwVtxXBlB3Cb+zWVXTDn+efgRntI5miNg6VXmaRgJFDvIH7t78kg3TNxGp
a409MGRgjnrGUDOaF0r8oujZ7az9hObEngBx0rB44hH/PDRKdsmJSkI3wJgXgDpdcTAicluwvMNN
HKKEVV1/dhE9zX5AvABdvG1G7PItDqgc2EcTMbqzcaqOZPDJw6SmtdW0DpXPmFVSgGREZCTXqnNZ
7aUEl8ecSSEIg1XSrbkgUY/WslB0utRY9zCwOW9vtssKWx89TF6uuffGRX+Ydah7Nd1KTkrq2Qyb
ygeUqpba5qmUtbMpjAhv2Zzf4UBlQR1wzUw4MeVSRdQtgnUpSoiTUcqtkrcQBFOejA5UIx8LX4pq
WJmVJD+aTc+Fof8qTT3YGaC9GOWicERYsSFvsIikY3nteeVmcbRkOukkrDaMIPByw1oYTyZvyRTR
Cgluro+NXf15uP3RrRpCydn06PXmeNAGq6CFYrApZLk9zI0Wv25ZPgqNiO5qLCKCMA2d86g2Id1C
Na6z9QyU56gDiZhw+GzBhJXH25duh0z9EaLnye3taGeDMz7+5yFy0vKYqEMczAtV74yetbo4Euws
jn88auO//rHMBWB6jWSXzCd8a3xCQS2qh7qDj21WB5BIWOooC2GXGuTH20H1SPzx6PZHz8j5+QFG
iaUg88f9psqV3fr28HZwp2LcGnZJfLYqj2SRiyPUB9p7BOVNpspm3A5AIJo/HuUeuTD/9kWvqFvM
5uovZQZh/SCfP3L1oaMOj+KoevrzYNsxm+rxbJGJ9+fG/JKwV+hDxwxAUcJayNZigSDJgAcaBI3U
cxkuZNl0TiIw4uDJibTRgQSYdjCwYOD4NUeiBbfTcXvCt0csdXjqDIx0zdlIFz88cR+/So5pgIcj
ZQHoktiDyrAaB1vVFO1SJAoyjkxKrLI6AP22jjAM7b03GMTEg/g0apx1PW4i/z9fqNurdTu06hUM
Oiv3c9N0zmnAtsmenHTn8nEE35EtlFy3wOKDAStrZLoXL+pZXDYNaMRwvCCm1lejiAzsRrV5uR3c
U0/S5JJPtrUlBsO0g9Joe+OYEtxpZZ7yJvvUpphCITdlX6sOtTpELNRXuUQ8A1dBLTT9PevbN7TF
1S6YdIk0gSGiAipGiHe4UM1OaV2eJpzUF7QUpL6F/3KJx4zLuwMWA5vP0a4x7wetvc0aunkCnGCX
Ee/7XgvxGhRzTNiI9eRVS2CuLj2W+MIq0zMutQsphJdxsDLsPOKjm8oEs0wZ3gssVPc1I4zLUjMN
84AEYKTDlzsmzYm1SsZNk3lIqf5u6c3a1XCldm1AnLFH9k6l1j61CYPHkNnF+XbA7ubtmAu9dJoL
viaq2FsDiV33gC+gDNfkGfupPs8GfSubRB96AC2tDzu6fcJI3xAVy0tWpV4IQLl41RzdxbU3X2pd
c4/VCELRCA1anViDKGRfSbPnn49vf+N2sLnR0GpUzSurMcdTMtbZyZJrVvUScsq4gy4yHDF4aH8c
zD++jh7gI52hzarviNDSjoAouJ9Kl3KUvsrPNYpAKoB15KDfc0GoV+8q6seqNr7T0MZWyeAG26Vv
cYs4pV5uRWfgHe7c5Xw7FHp5sh3CTz0wRuZsUaqfbXtcztyowSlU0aZEbh7SYjkbcTJvNcv9ZhQ2
bhwbDKrXtiH1d5meE/8HPdAmcDMiKhUxBdatgg2z6lWH26PbQTOH5ITszX66qXDyc/AYSm1QWTCk
1MFKOVk8nPenRQrnru0mDkbn7eF3/cImjYYtWNxL8mtTJAg0q2i9Nnx6RJ7vYNqYV02fyZT27Lnx
wTC+CpPsh9m0DrM09plaAQFAT4XOrSDfz2SO+aGAMFnCU4auX8Xox3zmjm0V3GtmQxDU4iByDwXO
BZgLwgr9t/6u3OS37B5LnKVPZatnO+KnHfAHmJGdydx5Y5bTcz534BHd1DmTlzfPwjcc3DobvU7F
gdXMttVgDXX5Se+d5NQQB1QF4r6YsuTca31ytqeZxZTn5YgALbH+A+BkevsUlxXbqn1Y2BkyiO7c
q2BIsyXlxSeTYdq+GSv72NQjQT2WbD6dyLs+tM3V4kCpJRzUHVqGvyANG9+NEolQNoLJYmYEtLNO
75eQVGNZGPnLAOtpaBHtE28ernJkNVSEuXV0h1I7eS4rOm2evsqa2TWGsodu1IjtqLIDmINopaFD
CrH+NFuGw6KKw40zuuEadBU2L1Ni7M3QpbjHizKH+WqGgd8VDWFAskcrSdrwWbcJnDjC71oN9G4a
5G/10r+kCRM4LSN527K5lGDg10kh1lmSPbpc9nfMOrZpaTyzM+53WkIKNRzn9DLRDcI2wom2VufY
JLCJkeRx+DknwXzvJT+8yAlhL1bJNZhxQXtTgmM3d1/S/JzZ0Uc6YnGIBCzNARXTTV9yPX6DcajT
oNUHm96turXd5MTeMG6s6kkCPE8AE5sm4kAhSBQOPfMKUwikkGStSXAYvWNxFQ6GCLZqoCbSXJ3F
6PLWULZl4pawcvRiP4NwmYOkvhiCgW4HzC9scETo7a6rmWVAN5GwB2neHJyZftkS4CuLq52Va9ce
6wjvgnAvY1RY4JcYFcr+0HvbZoGYGjJbM/LF8xNran1byK++b+avOMDG3dMrtQqMHZEr/TDAyDx4
IUsEDymvDmkpJghlHGWAYLmKGJnjClkgy9AtQ+dfOX4EQLSYnu5ckP8vauS3CGHseq81NoNcyhdm
7c2hM4mhVCRyvCRPH91U25ruYt+V3ugwWbLBiPUoN+0yFZhVa2MvSlIDQ2rj0BeoCf1hYCLCOAxM
KqIpwQ46XecghoNeEn1fuDfbUQ26gDXP9fa126Eooc3Cl5ewb3YAwjzfCbk/9WEAHgdS1DZpoP8s
YPUc7L5FA8rKlfVPJjrDxgq0/VK4FJ9O3FFS0Gd5PFIQANlBegj1OBQeC++el5c+V7eaLp2QkPfU
I57adGnqx6Y2r0WPK7bEDbyuYAlsgqZv1/GkPVVLiSGGgCDAvoCMnRPgIVCH2yPUt9+2aUmY5bRW
0tmmZ+65d9JjNYGFRgZkSIYn2EE7BwfMsIVgH8FzRyTZGpCjWJkE9n2d4TPeTxhNrp4/896tPW/e
G3WUQr3ipw555qygIz6mU1jtGlm4RMuKbkvXITiP7mJ0Y0m0o9ikIeYPPe0PDXaHS99QG7203Jv6
qnJ2eRP+rKIhvMyARjdsl/K1y+2iQH8ipnA7VvnPUYdRu7imH5gl6rs9xGdDsts1y8rv9Np8LNv5
YTJjWNqMu/EpfY0Wq76ys6950DB4L7srQMRLCV53GJBHwkzD60RafRrRdGWn7URRRiepDhVR7wou
ku9F9E61ORUNyaaPAWclbIChzxJtwMq9HmYHJGH64BIa06MqPQ0edqB0BkQF4+lnzZTPL2KmlAWw
s15IFpAmkzSP89RQuTkVzpaAyPwssSCA9Cv2OCz7iwfg8CxRi1BscCRooERPqc1+GFrwj9KImOuW
IFfDsEgIycPLE33uMf0w0nuXetQNos9OkwKfzYAJmBkZSKcp+hYsrY5eeA69/Bs3QIthmNehr+zu
ovcsr9vB2ZguCmc/6L+k0D6rfGKjAvYBLnNM26/7Wgb2yV5YGcjAlj6fmJxB5pjs/vvuw/8XX+Hf
7Iq736Wy7rX/tCj+f2g+tHSpvHv/9wqWp7j4mZV/8x7++W/+t/nQ+ZflqTmX8b+sg38xH/7Ltj1M
gLpn6pZh0oLypxfRFP/iy5S24BvTHc+RGATbsu+i//k/TFpYpG5YUieg7XqW89/zIqpmgr82F+iW
gxrnsVLzqHHk9/i7E9Hgtt9S4cOnZzaAMmawoRikUTDNyADO64I5i9Z3JN45lEzIGNPJoHhyGudz
ykA6MHHdpzNukQQT0UprYjTi0H5FxHwZMMCTh9mbffKpzYO3ja0DBrXFb6T8HaL6mzXl2X85+f9F
BYeNR/P/eDqWsGzT9mwpDOcfDRyuTQsD88PihJ3yOy8qqNaL+zqOGCFay30uPa2+jMXj4E3uvYSZ
QPXRwqUYl4eJb/E+Sx4ykh9+SvYYUwv4ZzWDgXBwmEwzPJm1uZsILx/cnHWgGEsNFIHUd9Esf3fx
Mm0p80vOArSDPyZ42wxXN/wWV/jaTIcKvInrroIyLB9Eb42HHn9d2xQfATrZOylJ6lTAdq54aiDB
p0Fb/ftzYyhT6T9faku4HlZWk1ddvd3+WlIBHVjEi9cUJ/SPYlt4yyPWmg+vatoNsVYqe1k2rmIH
xSBsj9j7svPk9b/wp0laqdCRRie++/e/kqlejr/9SratPmGs80xAvJ6JG/evv5ITWLInspSc9KJz
1sMwia1nagztu/Q+qBEU6Z1OVouGQ8cNwmofDvZpLiq6NWumsrXNyCcsv5kyBL6twLlYLYHbO1Rf
x0ax0byp9I08DHCCC9im2PWzIjpAOrAe2zrf/PsnY9w+K/94NjwVx3Bd07WE7uIz/uuz6fLBjMqK
m5XTDo1vya+4oICoGYhKtr0OyqnM4sNgB55vDQCvXqIalsUg0LJWMusw+s8FYPVUG64CQAP6f3QX
LWjoebaKarP/sVTTN5YMnJD1RQ7uNoSZfA9uRRs6Fssz2wrJy2S5PHPDLTc0PGS7LF7qBxdVuhTp
oqaD7zq+HDz8TurPkyif8d0lh9qeuGU5Hwlsv6ciSPM16xYTsyB4BTfqvdXkzM+xFwgcBpTAx5Jk
Tty2xn3Q67T6TY8EpY2DWdbOq3Tzk4XR4dTWyjHkQR50pdfdlcn8GbALghMDUW6U1BDVLvElHfh2
UYniHZzVRZizeCepfRUsXmNHw5Eh5347Dt5ny+rgWZ92YWsf0d+j1xAOgmJ/CvxD0+NSzMiDoFbc
CsoyaRCydldywuTIMNCB3UHOwButk8Fr9B86BXJT3axnNgKAdMddi5YWr77l5NFY3s7puW0kBbEx
yZeytvW7tEkxFk4fCMqU4XSUk2PwI4ldbyM5Lj8MaPClC6issjGQemaTIiCuDZ2/JwfPe+rT9aQn
9bpfavFHMIA7Jnb6/+KSZ9DZ9o9PkWPbvOcozFKfItew1Pf/0j5jx86yoMRUxyEQDfJy3Gxqi3xp
MjrjpjfBBDtOFaAuIbAbU9oR6rH7+x5gP1joB1S+6iEKbpOmdM0rxEw+Km22tsl3odMwgWBmsJoF
i0fFsXkUNTk0Oq3ZOuSgl5opac6ZFw80KbKWBThjQNf3HUl8lR4VfTW2WX0cer8Po/LDCOk2CCUi
X6C95dwavj0uwC03Atna5ncV+YFXtlDwDO8xldabY5MCoiMmPE9t+xxHbNYYgXo9i/ixYGWckdWH
qwJNkYEJy8PqkQn//CgtxCUdg4UDAgq6S9OhgmYTa04GsexZ3e4o1YFctbbuR8PYco4nxnUcbo/C
aJyoZYrmoxALicyYsX82keT37Ik4f4raXrSk7//4Wlik8IEIh8EmKdYN8PAoFZuebeAARHuoto5r
fMa4RsN8IqrjabvIxs7udjT7Fg14amNjJ86nnjC6q7gGIEbNMIwzKOAq5d1REiTtvWjlyWgH1vjh
fmrNB9TMbJf38dOAxcKril+pUTvrCm2OeMEuzpoTncrTxubmbmtVyzxpO3oU0mRL+x4uOhMlafla
6cCSoorhFCThwxxo3/WgoBTL8g7+x93AzfpcFmdYkQxX2YT5RQ8iQGnN7zDytmVe760GBbG2rm7B
r2i3bzAjTmkTgF00N22snuHiUIepPYyTzd5l+m1Lma5MnIRM839Cyv5hRtlxDnmjeXymuvSOuSBp
uWl5LVpM35SJf9iAD1bTFGCLMwUjChqAlzJ4bTW/nwCPGHVxHQqzPw5YWU3d2ekZz1eIcCtA4gJ4
BmYz26aPp+8LccrzATRuSzHMd1pCOb20NgxK8b979nocte+scYZnuUQ0RmCvISxK/jEsta0FG/5K
N+efB2mL3yPUfl4iuBnZMG9lDFxg1AH8Y6zzoCUSrD0TiNLOozeKk7A+mzkTW6ExACeq4JJ20xBT
pAuFFm6eS7cRQQ7PCoa1YelHh0zKPaTN+iXV01dGYX43muzuvebJnQ3uImZ3L5tJ84mlPbPgIUVb
8pwCapyv1hg7nBe86QOXW0wcm4gx3r2dQ44MdPwHCc6WVAXxFx97srHNkvSJzCc9ZKWzNcNevgqd
1Fc4mIQQSGPPCz1aldXPyFabdOIWYQQUyyRWZ6GyU9nZUU114d4hz+GcPnYe/zoWbvPSFhQSlKYo
fCcb6rNm/jRN/P0yJ2OmpVxosghDZuKm3qsNNh3KO3prG5T+GA9MCxg4YO19jkK0nNsBJ3DpcXdP
g1TbYNPrqHRru23vjr+NKjxOoXxzKIHdGXP4puuIfPBWTVqHtKVpCaH3Bi67qN0RzUCdleVC/J0V
RzMJzdeqYeEDmSSHbLQwDMQO0WBWaBrbKrL4sUZW94Xc7n3Uei+kDvJ7beihC+dQznqHfSbjFspW
k/mjSXGNW21D2I3+bxZWxRbC7bABwGo9K3eVRDMjT0m1WbM8AVAkj88ijC71fp9Co7uTsyZh1UQB
dxnoeG0fxlB1KvFk5h2drGbJd/ss3tca5D7gFReDOoL8g1yttF/zLAPJa2GmZZj8a2aHcWDOFWIK
T59Sbqt+7WnJfa3jn0/SdpPGVvUoGIqtqrj5mQ+FvDTMYCP6FnxKc8bHtMRQMdgYtUpbK2FMhxZ2
/oy7HRPJUM4llQpbw5yqTQ3Zi9Agzt6map8MWm2Lxly4dZLUDsF1rtFYClwTDKeTxWPobjC6KAwo
sEtyMRznyWaL8OLVnftAi65v6MMmSGdrJaYC5F8ebhN4k27cbYsovTZp5nPqLnNMyBoAbHA2RxoA
BjwN4dTor1mgPbZQGJ8yXf8SNq9UpiA4VuPsMNu1CCVVUF9D6T4TrQ1x9G6mAVcx2wbwplkXbFjk
0dM4FT/SJqKLYQJ7mttu7E+lF/oQieS1TQCuLgA/8sR6M7Vy3KfQrphX9mtbR8Jslvm9aYt2J5oU
DsjfD2Xa8e7z2KS0BZ4udivhSdOq+FCATOnxwTOi5D2Ka/I+4pN86u34KYmEfcW8VGtWfH87LMiu
OZMj3AuedQftexsWXr+tKWJBHQY0zRouoSxhDjZOLI0fHhTYldHrCzu0LPUnrQjvrJ4FNhqFUGKF
q2QLuGneNlJSRqREjUTJG5USOhwleWRoH6GOCCKVHBIoYYR0aXbWlVhCJHIfKPmkUUIKZA6lyaGT
KZElM32u0clRV/JLiQ7TKEHGUdJMhkYzKrHGULINLtTjlD6MSs7BdYUeqSSeFK1nUKLPmGw6NCCq
gCElKFmoRh8KlFDkqUOAdjQrEalATYqUrAT2ruQJUESG4jQp6alAg0qVGDWhSlH52SiRis2du6/Q
rXolYDE4xLHJ7ndU4pamZC4dvWtSwled/8xvSlh5Owr0MVsJZYRykk2txLMCFW1QcpquhLVBSTut
EttGJbtl6G82OpypBDn0nlQJdImS6lol2mVKvpPoeIDvYNIoac9UIl+j5L4BczTqXxggAxpKELSU
NIhdBa+ukgt1JRzW7CpC6P1USCAq4uhDX4S/BwpBaY5KfCQ17KFFOkqUjFAnF6VVGupwe1QrEdNR
cib7dLYBZvRMZLFlWI7oWSn5s1RCqFXY17Z+tJRAmiupFFHtz0dhgJBaEvdGVyVbmK96JbWOSnTt
UV9pM3vRlRxro8t6SqAlQvSzvEm2aLc6Gi7LbrGulKw7KIHXVVJvqUTfQMm/1LGdSvTgSSnGt0Op
xGJHycZCCci3ry1oyoESl3MlMydKcB5RnlMU6BglulWStIc2PSmRulNydauE60xJ2JUSs3lq9h2Y
za1UQnetJO9ead9KBB+VHD4oYVxXErmj4jFKNA/DDmMJ7YFKTi+VsN4qiT2LBnNNFxG6O+8a43hz
C4cSWV6izzPf4L3gWMvB7Hd5UqDhs0M8mLU3fdmZ+BocmHqsoK2dmRsRs4tlPIOIby7D2L9NICBJ
vOSqNGryfOJNwikMsMH6VXPSFxQqAOZlsWE0O6zxGActfXnpZ1E59A6k+VceDRiJ5sXdWpzcE4Q4
cmfJ/BLB/Hqjf9IHxGBtQleE+xErzBEsTa/4zd9szq0zoAgu0vNMoVebwaqwxl+csXnD5jG5ky0A
6bFL3ig12jHPjvlZwKWq0MheaumetDmzPjwi4ZsyBsmD5hU/l9K9byBxfMDaAtOm295p6mT4pA3i
lVm89UHewWS+NFq0iIfho6ztr9vXi76v154RsBZhSvJg0wi1un2jkpGGGcrs76q4i+5dz6QZXP3P
dTjqK1TW9toQ+6Pnm6cyztlM7pUwuoRMhrRD0o6ZzNa1KBYVct5wN2HvTkVS3dB/Z0+xdYYyoTpB
6Ex0MfodoAu7Aj2HTaS3LhUzKE67YlcrzJxpDDvPY87W9CW+3TygiU6nn2MdJzobCKplxtzr4TlC
7Vxcy8/69DNVphFbUHdVUBPGwJCuR4HDgXSI4wZXPU1Wlt53+6jjxRIl2a0okuswYKQ0Ii+sPJj+
m7RwrzEDJl+LQFkUbeyrf1+GVMgXfEDH8Yeo0ojVZyB3rWFFGNeBiQbYTdddXdcU31XUKQJzIt0T
r+oCur9ofjZ9M/iL8pQQpHnUcq6FaZG8zFV9SDNag+tYn9fMFa1d5bmPnMzDbPf7PjHOxMiGi9md
kkTx3RpN+AOMn1UFf31dATTZ2IPdX0sdskoDGNAeptmPvb7YIMP5Fu2Bh8xpr4vo3G03i6/QcrS7
1qVEkpTfkZZKIiPrkgKfKzt9kP3NmPqaGN4bS3+XWjJcERKKoxgVvS3M+yeihuM6aWdQ8YvHmq7J
gs8kce5z3jFHfBEOkK5qgSZpa2es2vJYlWBKo8KOV3BHhofSGcW9yI5ouZeZIrHHrHPqI6hV9k9j
WO6hM16cAdoBcdYrpRdUc87vRmc/VA5YLy1ktjknLgUDDLJBAY7r2przfW4Xb3lvy0tpu+PGsJcO
8mKAh6IwzsbCJbGCJb+z2GDvwT/xdgWocYpbeyblXAF5Nh+HsH2oRkrEuB0Jqic+Mfrbdzpux9zT
4yPvOvvkOT1v1v6JLHU9tPj14fUkjo6SQhyJRa0WbmeYp2tnMB5r7LqsbCmvLkjqWLB2DvKXWUYL
rOHlx3KfSQaN3RCe3RBmlA5QhxjliIc3BbMgLbxWFONF1uiX4IRWnP1aNZJ453LWFcTa2sfIKKKs
wlPU9FuHDw8Q3vgCE9FcEzElsdU7+3moD3m44LwrJxoA8pZFQKnA9WDFs0LsG4H3IHZhwumdezeE
fjY2NMhM02fTNZrv9lKs8tkOLuU4xadMjw9dY5GuH8gQSxDPhzTkhGAzIfias5dnSY52XQBPd9tP
ViG41CPvENHUu5LFkvsa1EsSAc4nk6tmHbekSdhrsjEqnYm+KlpZyhk+iFS2PZJQmZe7+E9gohQD
+W5EqGTAk5iPVbLGsfueTflbgTbsmw4lnmXl7idjybaxanvFMZFxr4HZN7i+lzfdKUo3ehpScRiA
QSwIDMah1FdkDCs2bYGFPR6blWizdyQB8hJJSLcfdpAN6MxxTV6TEWjfkbXVPKDlbqjDnHV906Jy
p5tG/O/s8rB95ftB9ue6bVrM9zb1fKDTN3ZG1gMKWApoxVIhfMa6rRzP+FixrDszYYNy/MpEOvuy
UiTuOboIvXoPS+qf6iEmgqpBQaqWHgt3y9oGxCKXGZsg8ltq0iIlw/63k7j0x4aXcCD5Fo6xtyV/
TasHoE9/MPXzWIJYlilguN411gDsAnKLpChJhZPnU97rsMEZXjQP1bL0/hDxU1jsr4Vw0itxtxOQ
P+knTc/LQV5prblJT9mIdUhAqFCd0ea8K9JBfx28isA2ZSw9GGGA28534ULwykbnpxy4GKRDdu5H
inDzOeMjbXENjpa83MPrpZtFFE9IS36UF+aKooeCKCieck3U2acRgq+v7PDJSEIggqnHBF/X7ac8
6FcNW1SavptTEee6ym9uRWZ89XOJjTBjj1CqzsrOa0h71+i2Sd1RtW0rf7mBT6QFxyvoxQXuTuik
xH2ND0YHEpNg88Iby1bH3UVR+XtQtsleszatw2prHskCYHuhiiEKa0ye4WUccmx8rlHu6czEklOi
prWhBgrC4GnSHFBzu+COVwMkECYAHdMlImpcnX5KNlqbctLt9ozU12wTIpj3bUQ3GcYSPpq4uKfw
GNa4jENcQ2zI7YwrUU9k0Uz2jZ3mx442glFNpJBCsHKy02zcmlnJ6IFMVS+2GYOZcR1QdFb8EfNe
gLlnPOcG1DKWCxcYQt8zY6oh1J27yHqCq2lf4C5g7SrNahf23msV0FVRGgEabgSb2QrvioC26rBu
37101J87FtQ5l1BdtvkxTS191y2Q3AgNu8eh4qWkdOPY4FhJo0DjdRVrUVvdA5W7hucWj018nfVC
7nhdS2ouJ/HcZuQnMK2uErxSzH8H69JQMuTr+HdWhnTaM+H1kHRwQG/GkLZ+00/pKRgAzYoGQcbl
Fjd5y6mBFz1lmnt2PKxnTBvlutc7DLFEOaZKlFfRUaXMNKaEId1P979CJ53p6jVXANfb+wLl805z
6Z8Y8U7H6gxUTeDeWRqJD68atXXXufmdcMtH203ztwlypz/jvz+loLp2WJHOAH2dfWEW99FAJ05I
eyH9gZybqdC5VXM12zWJ/KhScKpU+rEVMnYLtS37std+dZZONVqPphzn/Q8tAmtssf4/5vWmJqW2
j/sJOFDQvNOWAKXK5YaU46cHvBtAcdWxirCvH2LmCnl3ag19O7ceni0vuYdnjyuC8uJea8XB5u/N
BRufEAgfu4u9aafZhvQtwgvd2DNtCztMyT+N1Hjsuu4nbvR3+DTL6rbmGzs93Zm1uFRRjnhAL987
WYiHOe7yXe8uyxHYO5dRDOrWAs8PY1e1LSTxan4Rb0do0vTbpGYXYKHoWFGpbVzmX6vagE9PBnbE
/drckUzEi8awwrESTHvezeyEdIbEVEWAQ8FpbpCu8z1qTGFF046CUI1nCAJBs2kXaeKjwQvAIj2+
u92vy7bDTJHO1bqkO9zPivJ+wC1V17N4toX2iPeffuZWPpr46sC7EpxcCpouwx59bUzaBOUwoTvc
e1kmky3O2PkRXGRcZuYvfYE5gZFcbM3geWL9T+/pUJM4ZIVMAJfbHwqYZF0h0foPwcRMNu2TdQai
kda+/GEo0dSMrvjlmOJ5ERVFC0PzGbtWu7dkHSKFckKDJHlJtFdktSMfY7Zn7F38pR+zrfc+wMvc
LHbRHMTcvgLxGjbgasW2XsJTOgqCKrOgVxAy7KrTww3Fn+g4IwyFZKGpj3PxMXM+CbDQZ+rI5jLl
2tlhOHWJgvqnbgzRQYPBu9e+uMyuqqqPdhJq5CZx2uouVXVyjgnhRSMp8qBN1q8msaNLXAyMe1h0
kATReyZpTg6ZoGRVPe3NYtK/w6Yj5UuTijI+rdJm12XC+kjC4gtZlzUjvsO106KqyRYVXrTDczJM
wYb1jM44O/3RoDV/1FQVlzJ7GZbIutaV9VFowROMPfIQJTssR920gqD43QU/2qUyH8M8/vwP9s5k
OW5ly7K/UlZzXIM7AAcwqDSr6Fsy2FOcwCiKQt/3+PpaCOld6SkzX1WOKye06CMYgeb4OXuvrfTx
PQAIdz8XZKkbPzZHNb8PhkO1RYuA089476fcOYVIjPATJvMaeQwfI1T2Sxf3Ln7E7j3vWiSRaa3t
GeOf6hrbVk7N+KLgRizwlTyi5JY3btNtCQymC15X1g0B7Q+0mrp9G9/pAJt3vQ+EUJMWmQrwzQiB
ahe9KrwFXhN/42DWdWM8TGMdDE9Gzwi3y7udnvNEq6KpZQiQrp6bQGmAasHkILJ3I4VlYpTOmXYA
5ERb7nK99fZZnL3ULC1pBhyr3mhZ3Ex3teAgYCDpPPioI+6HyIYkvi3iyX1ED4e1w2jy7UhdpVo6
srrX4Mro4m2Wt19Vpd2ODL5yww6fBCSZZCzOtdlkD840CDJ8+y+1GyA2s71tqIOhwHw2LnQ5gJFv
pmfU+JJTiF7vAw3GPIo/nHG+cg9wdLbeQCS2K313X5fOuOGXPDqU7evCwK8r9dE5D651CZw7hqHR
JYOct9YqXKwZyZ8rEVEsCksaeyFCc+1zzlg7UfKZ52n47hL5LAuydt1yOBHoW7yo+M4BiP9KE9c5
lDVw2+vVLCLFVSWRcWytjvVvbbAc8T/DrjDfLEH3V9Au3rlVYbxM7DrX24m+Acpcad2+6+AgjFm7
LUVa3E4oYxZKTXCk4jg4Mz+bbnD0s8QihWfv9/iDALE8R4GsXuVMagYBBzbYfYmalCmYctVWqwLv
RXP6L4OTEM5cTeFjP4nN9VHtFLeHKW1xgho9rHO7B19Vw8SwUvelcqH5sJglqachLVFznLNWAd3z
C+iMVUHFMIOBGL+gdnY7+35y9HRntIqMw7Dq7+kTHGXS3coh6r+Z/bOjiei7jLSvpmqH58w0gvWU
2UyRytTBkYW7StOm4Q3+5kfhNO5aH/xx65oUjdivX6MqQQiDqX/pZCaEYQdgTtXEu6Am0mMs7e4U
YpMErZjdl5ZeEAzEgawISROl++/f4TEyiJD356BIq1nD48BN3qhx1TladxYauHKtjJO3rqufXFnq
qBDN7EYbINt2ggZqLtHkVJaOyjVEEd2hctEFzYzW3mcBmRiE/qp9NJkkfPscrL1Je5cEehxawwFd
EGY72G36UdHeWXXzSDPQC4ALOWHoRePEt12qEXxvWdk+HnKosZQclRzV22SREajktjZSQd+HNnKZ
d7d5VGpLXLp8RRGoaBg2AKqR0mbEYum9u8MEWJJymLbLEO6KIBdzFUhqHj3E8joIjo3CqNAxFxGm
pEiIczp5O5Wqs2fYJTO2db/4XqLb+QwaGsANbJYH2dblNm4nDwrzkN66OUmdJdY4zP7ac5xivsed
nnwbunl1bRr3OpMqvMiz176bYdnA24tAWh9jn71yOjXeagP7tmxCdKyh8RQAP8aFqn9PMqZzWRbi
nKRh5KVZfD8M5quDVBazWAh9GN34Aet1tjPJaSS5wo/OgfVgV8UtLpfqNsKUcO4NShFVTtvI9Kcn
T+nZUYKFQHnC0b+zn9KANnav8x8a/aPeaM7K8nN1wa2lggnUwpxgW2Rn9txqq8EfqOOLNLXqxSxd
TtYwe+6myg/3pC/LLZDTcpP6En+e1jKBKJz7Mibx3C6Q1EQJh7ehSYYbs0zIK0IkcYKPchMHbkEm
TyYfzZomRm8P42agmN2rAqI8B0HnpFfVQ8cgn80iCpdMEtHeWD2ZtSo/ATtYWwTSf0tN/70Kg+kp
IVpmA+Mh304wUCaMuMeuRzVzFej8ZBT+lEoALfxdbPjH1X/7/1LEKM1/jVB8fP/6Xn/kvwMUjR/P
+SlidPW/EEA7jomnEGGdYSMd+0lQdM2/hDRtmtqmbf1UKv4UMQrnL8WI2kViqBsmUn77bxGjsP+S
JswG1zJc2zVdJC3X3+2X5OXHD/fr+v/I2pSwoayp/9f/FMKZhWK/S68U4hdkW+ycjo6iUvyh+7PN
TKimIj4Vw5/LIgy3W935+SGXQ35wrRbly/XG6/XrPder1z/ECeaHX1fbukhWImmQwWSL633Xx1//
lPNr/roKy8OjfNnZyAMWvQwYDzKxxRA9ki7U9z1F8mz8u/6hAkSCkaXdCvnWz9uul7K0Rw9xfUwY
Q2YYQt9ZFoIG0zKeDYQ0jB3CjAX5A8gWD1LifGzCoDyULQZHva7YUYvotciy9kDBi7LEOrSTrw7X
S0Rq02VC0nFobeMO49HGbKmBEvIvDnUzW8W0pu3ETiWtOmSmTtFLnr0JWPLOapq5giweWxh8fdfv
PAPlnXRMiPlp537ga19xcKGGAUp5W8IA3LTRVO4FqTaPXTU9d2F7IXCIpVRLIE2eYEGJEt29S5zo
FEJcYYrUCuZW0RyzVHEiNkbTvQkwPCkPu7aeYrbzgifmIPdd6n1TLNXBpVS7CbviOpGQ56PZt6Y9
GPEYzL4B+m3ld7YAUtvLW9cnTD1ULWYW947K5W3mZN0Yc/medUYOonurE+e8lJ450DRyPjMr2haa
sSdQrT4YKca/TQs6Hx1rQG1B4k/QJSQgQTFaR/zYj8DxNVgUx575yjbQ3wOXWBlG6FF7sFq9PVwv
9WaFKa2n+b78dQ//gLljg92hZM2AaM+Sq2Ea3ichPovEbO5HivVUpOPBPwchEvBqk/aVORvH8EPE
LIe9AG4N3S2ZPlqyWRG34yNm6Lo1xi408GzuENBwhQm47wPhw+Q0s7bPKSU/BeFfjhXfOCUMcgZR
ZGTcsDwnEK3WNik2zVqg3FGEfi8JYMSzgPQJY/xBhM6XMvFftdb0yeYobvGWoJEYWLDG4O6WIqle
0iJ6Vl76tXSDD9UB5xqjT8tNxXKIDOBWLchxGZSLpmhpC80b93ULv176sS/Mxtrrpett/9FDrreZ
kUH3tW/Cba119dxADCOY4fMfg46/HxHtrLzq523t9THR34/BMtrspg4KqIUQpNbHgwrScRPX+RNz
eJAqMc3cWsRbPrX44ofeSnBGXY1YE452GParPias1epNRs/Te5eiFGw9yWBvYsJUqwouUuXjA8aB
uiptcB6+8ghFGLx6I+kR0g90aU6McXkjOedauTyR4OGdHNme9BDSZFJEn3ndBauqt+9j0jhWWpG+
+sJ6SNrg25wumpezkJHeqzJgqVhF/pk2fPDKch7K2rdQk3kbzba+pvxM1oQ1uhPqVDreLm2AD1b+
uTOBklBaAZYeIcwVWsvUmP2ANJjD6EYpwa4En7RMgCDzDeFan/rszt7SOuo2NKcDgOlmSPoZ8EkG
u3ehcgXquTBapnUk7pB/ZCDdItI/70C6NOuWNBr6qqzqmAQWJPZBQNLoMzu0GfTSXpeNmwFHp/JY
p5V7n5XIddMQTOeYhcZGNfhMvIH8rplx7da46zwix/yQYJ4o3PJxz/ea9On/xTStg9KBdeEHL5H9
mGbhbTCZpy5h0WGSbtwojl5xVj0qO2Z4qz+mXchHCrK3iI7aEBMzqJkPJT5EK+6nhd52JKS4EEIC
H1ZYUWTDoalnAVRMuVQEgQa4jM6MlUfUs7MXkHy/brXIMjz5BhKCI9ZEZ2E4XgWVNwpvYk3HZ1l8
SDrNN4rvi909WWeDYvvom4lcJ/Y6KuHAZISVBYtamO9OoO7xrd+H+lctRajfWIc66zYtQzHboFxM
x3Njde9mlb/6YHEn8nOI51kntfYGyOo+cduY2MzpqBHnqJFHKXmBrs23jIn2OUMfkuHVxoyrS4GJ
dkQvDKxv4C3sb/MkeTmf2Nd0ENMtRQMILLa9ZU9Vty2qdMD61xurrh7yu74j6zWu4RY1k/XpNWwR
fWm5d53NrOF61U8C9yy6kVTlVN1m33trj3pgReDNNK6NKEION4wfpON8S7Th2a10IF2sQA5jOXQg
DB848yz9NB9vUkY3HirV2ICKzECa3HjHW2SSaKXSMaZlgNnyguPNuCBdZb6KM2PRNFgA3Rw40iQW
tTTuSSKflUjOUyKOVnGuEv9D9K659+xZ1sbMJShO4KbWgaEoaieXiCODmaDlv6qyeRXw8HA62Ycp
8WmfbbGUfXh59zgphLZWQbXL2DUZsVAEHC+kdXBZj2a9/WKFtJBBQX0xdMmrAQRdTUU1s/oy9AZs
YJuyYp+eaOnQ53OeUrd3Nrbf7W3tYexyWGZ0qPXmkBJwdHLQ/E3VSPfYJ4I614O5M42WzGKzIwY9
WzkRXwfRoqfSy1qSpqNVQtqXoZp3WusOzZZs46bghWpSd1cAOEixie6afpgWUYrSVISr2q/uAtti
bgX4lvTVRd50F9MOiaMsafw6/acn3WhbkSRzHhQyRSJ79gG95iqARZK77ZdwYs7Q5/P5s162pk5c
p2aBqqyzZWM8C5Ko6kC8VUl4lMLjmw5iJpR1CKt3eppmXSgHhzssl/hr++pLQy9k6bV4SUY8x8NY
PDTELWqDK4iX8bHFxR+GMeDmwmphj/u0Vy9kpsytTEQsMq5e6KIeEn2mFmUtblcqtzIpV3HLoquK
rFsEjP7Gkv2Ni1droc+O3T6k1xwnac1JlWwS5m9OSdnTOA5rekY1ZLwtpSisTZXSKpYBTJLYdIpl
JuN9Y87IUL8i6nBkApeAgV0YHGZhP8RjBdlIKkLkDXMxmnv4UDdOcYlbeS+91GfOCOsAnmRKGTpr
O8xpZZMl3EcANHsaQh4G5NGfDLJgPUQU8IRmAThD/LrcoJAsl0X2rsVqp+l9x4rOfyVUEwFUiZPY
s6e10ahgJWaaZ1apHSe2eOkJg3mMSxgPC0PkQgnoVOdW8/V8nQzGLohpsEMnnCKw3mkS3JcNrLaA
OlfV/glqZ9Xckr21jTTvyetzARSD6GhnNPlpRpuVISc/2cCVwlursmYN0+nTTpmvGH3+bnAkRLNL
3E6JxtdLcCk4BCUT2Vz6Mtx5U/1Ylcc+GbRVHlnflUR6x9F7m/bRBSuIvjJTq15OJXVz0JTt1rPK
GEaV0HcJVvw+fhqoW+ohri8Vgt7YHDYYGEZmbMyyh+IkRg8XaIduL+zQKfgcvbQWPu9gkWHsNo+q
LKvDEEmCsrqmPlO0OQeSYZwNVCb/IewGttPI7z98ys9G0/zvsfBekyq7FDStiXW2jkEalSfDZ8jB
GStaGkP2bjfhc5nQWlaiwNwPJIwzHjkVGQ15CnMbeg/dJOKScwcet3yQg3orE0aHum0tRedm+zzA
ROxTxc7VgB9hsL+CnD30kRAoLUQ2+m1d+Mk5KQRMigFUsGyhwDBIcmV2Gu0KG3auIXNuyeqBqnYy
dHrgOfkZ64jUIJotZnrbKYCdLnEzbJQNsmVHkcQ16Hx9aSL1LbkwxX5Q07Mvimitm9bn6NXAQluF
AnFfMFtaZ12AIsVy6dIYM5Nr+Ejt4rkJnb0NBm2hGvKIcglEb6CWX1Qiem0jc6kVbCfebUDEhGpb
41CazqZPWxvLi1+uRAtL1w7UCgO+vqq82r+x0m6nGrzXOTj4KdS/25X7zAgpIlYD+hca9q8hLcUl
fHRto/vlpiaJzyxqaPa2iyJPdXucV0gJ2/CtZOy/Ci0d6BPJmkgd5h588dTTwAQ5Z286A7iWZ1LD
hYBjPO+G/x5J/JDOyl+ixIYBljNKWbvqPzqbcZ6S8mxhpUKzg4tzUouROdJhkKCEUgjJS0EvbOPH
8nNiv7owFF64RunuA9N88KGLBY4xp+l96F6UrOpaXvzJeqa/5h5GIibFUhmqWsR+Sss7SFFVM2MZ
h7B8atxXku889oqRuGSwB1Tvmz7QMgykTbyyMYX4AYu0Djwix8WNpPM2MNepDPOrn7OhIuBe2klJ
SiSCmUo+BtP4iUvpZeqictERBYSKHuhkuiP1Z4OIuSFCgWKtClHL4EEXdnpCppidiKShEi0536cN
9iuNDhQT2sCCnIGADh4bivU4dU5Ti7YRoLrRixqvBSRyT7+3Bya47IMRSUBYA0BVlIt8asRSajPK
uyG70sMuueDnIodu/G6q4gM+BsKbYghvLT2nqMrLrdfAfjJDAF4BQQTLwH1vq8nZNZR9SzqB8Zks
aQ8ERFmQs9Te1HXpfaNZdYFBpF6iDv2Qb3jWKah8YqU5TTHQRh9XD9XD9aGhqx1pfTuvuickSgZk
aBJx71HCT17nmZ4+M//6QoPF+1Yxw8M0qH1hbUEWTNXWKPd779B2HuASvdlKSEu7knjd5yRJv5w7
Ddpb7UFp95U8h4ZECRX59rGW/cWdTO9Ic9Uj5id5tEJjOqCE2sgErBURZe4KnGR8aRQOrL69IL7b
Dq3QmEpBGCP2JCIMVT2OnuyPRWcby8whSzwyC3uFAh3ONYHEkwgfHS8kMZjVRWo3u75oynNdDPtC
S9ho671yZ0LuOL0ZoVN870v/xW/C/JzaermIoUiEKAPYWle6jvguTp4NfAY4sR8s7G09KAT8XIhD
fYIENS+78VKZIPuT74K8JfrauyZCLOxmZAqLdwqsD5OymmQk37LUBcGZwTy2HNalxG8WM2vL/fqt
70/Th3CTryxhGSyRh7pk7jufyvtdTV5kP2C06PTxgufmYXBD9E6t/S0Ji2VKf9uK61NtgfwUNnAl
7VFN+hGNCmMqgKK8BgTFPAs3VjElzDMwfBmRBJVOkV02J1/k/qaKRM8Y5lNZiiV7t8b1EATBWaVo
twIr+5ohWVtoKruzCoCdpaZ9kzhc6ul71dBySNGiLO06f86DGn1PchkAa657LTUXMH67PSf1Nbyt
pyT81CuXo5lN4nESPDB98RcM+u2V5ZKqENjogKIOFifLmDs0geBobBJPyTFkoZ8hp60AeSJQizAI
MNzdmG69r6P0XRp6AZ1GfU0yyZBrMmGQpG+2jB9lqZCDjOTeNxVyglLkq8pwDspbFASbecT7Ir7W
XtEtmavM0Q78Jysqi+9T0pCqTsatSkfMjsz4EZprvv9d12y5ih2TiUTlguX3o8X4mpiKw9WA0sZp
dCjxDvrWNNV3eUQF2xiTdadDshhiXdz2pWbdkQkQ3DaOu4qi+agFz8U8gMz5dAvC6CfKoDjgB3L4
n5ex4CDMDMheIn5Ac1CZJ2N6NVQ0nYeOVK8YAti2RK3St2ScBEm4fetmgJWq8q+BcL4FaX2pDfut
AuF9IGEJl36oSNRt0RzjLvI1E0ApwLtzYJQPkS1PKAe36L1OQX+fO6RdMeb1tjnMSiNy5/yFyl4J
hCbrWCTdOgnK+45J45rJUfXDBPzfPfD/S4qQ7WKK/M9t/P/bb+mAv7OrZM1n/Xsj/PrEv7384i/E
x5Dx6DY7lrDoMv8dJCT/ciwppZKWzTp49mj+w8uPYV8JlBymbkp3Rqb83QaX4i91tfDj5DeVa0v7
v9IGlwYN9X/qgmPlt66wARQXtuJj/LMRNM08HFQua6NI2MFBsmusDDw4cJVH55bsGxw7GD82CTJX
Zs6O+uoY47YyAKS7RBXfOPELKop4X7FlrtkSsztpoTTO800QhEB+s2I4wNVm1YcuPB4HDO5mYGG6
Lh87A/0yPncNAdu9ObDn6jC9lkJOydajB0aMiVDU0frenXz70RLRDSGkYM/qAkmJU7s3dUAkCe4G
gGpwYqHXJndjPz4GKp0hMlb6qoqbgtqfZAP52IOg990mYSdFDV9Aca/bcSc7NBEjRv0F+i9xrN35
qIzZa1EYI1ARt3EeZPYu+hDoEMbk3ZCb400dwXPVu+YTS1v1ZdCLL5TxdD5j6lUovFCcOg/hcUxc
JPyT7CbI03ZlmFivZDM557RgPinEdLRSJ8BXBS0+0OS9HbbjsU6LYul2Y3k7oKaI/MJ4JSHDmjjh
6aSY0ddAMO71qj1yIopXQa9YnqdecmQzYzHaj/sgINodrGN4VgJJbafmACTfJJvY0jWSTIZiN1jZ
bUxe4KWh0Do3Ufpktqpcc0gVS+1rZerGsXe6ehGXEiu5STBwKrR6A9WSustMvlnW6G48vC3bqYP+
0CSENs657SIK7mief4EXaF8se3hC6byZvLg6j16SXApAxlRi3RmMbX9qkxIbYWnW2LUhKAI+3ehu
XB4RkObFoq8qVmI6UsQ2sMxDgDWoU2lxVBPN7anqqgfMik9N54Bf1OUzfdJD5Yz+nWxsa2WTjcPa
l1xd10enhcPR2Bklim4aress2cXlpL+wBuSuMZkRCo15DCa0FE4UeXN4SrfO3KbdOTkbfdnWwd4o
iKsuJbHXjtsDLiIohdL60Z7K6WRlFAmqUtnRrBOB8kl7wsBXPANmB/nUVUAgsRL7sX++/gl0wz/X
IiObA7TtxvNnK1E34BkT8imM8VIVon/u+uBbT9YLTcPm0nnedgjK6T7Pp6dMn8qtSwdxQ4rGeNaY
spOlQ1lcVBEIn2bcdjO30AUdf6jy05UUEWlOt3CBT5+16Hmk34pDC9/ZGMWo6dEaOrivUK/fe9Ql
cT4NpzHXik2BUWVxTQiXCdrPMiJD0svDVx+B+jaq8wAFrcPbEV9VJZKJAGq+ZVm01apFP3pCpf3f
w9j/lzg7y55PDf/5mWj5nhafH8Hn7+egH8/5eRJy3L/Q8GB7NZnEUUEpRqH/mMXOZxoHxIewXKVs
d77r10lICFsHTwE3RhkMbP8+CTGLndkboB8M17ItNKX/lZPQn0QPQu1cx2BIrM+nQWX/MYitcmz5
nazKnYy6fWB3+wbQRG3Wt4ad7n77Yv4D8sG/fytJ65UAPca9fPT5bPw79gC1aM3kkCAmkAVfLMd+
b7z00eBIxRejfmyu/zll4d8NmE3DkKAVdGULBszmzNH5jbGgIeexNc+k9Ud3L+1zmKF0vhLjOLXh
JUS6Ynh74IT7QSu+yCx5jd8sDRCo/hCG07grIVIlmnmbVPVT17rrf/1F/HnaV/NnM8CnSDgCdH7+
+CLiMC2BQ4p4R4mxth3K1rBm+uuv9Si/7eNg/6/fDlDCH3WGYisRNlugLvg6gLf885cx+gynEDi7
Wx8cBmeBaVdkJd4Hx351Cw8oTuWcekEcpl7q60w1dFcIkdx4A4sjlEcfw9joeJjFCcvwO74yh0Fa
R2MtQw5IMlOzjBQKWZwsOmSCfdUUoErICyf8oNLaag9uMcdCYRwz/MprzTD1PUjUeEk4yQL6OctL
uxcLRjdHL7DupxSIAJCD2OgTCqMmPOBbvC9Gv1m21hBtxsbdMx/3l0kimSIXTB1s8qVUFR9LPRVr
kaWcvRgCtm2oViDjDpghnHXA8t2kHtuCIfUWqRN/Vw2MiEkgn40wLWiZu3Di4numpeixer/cJTFR
OrNu2Jf0QzprUTaYvYKqckEQNME9ERyvjOQrNDYPcVZnW/Ah/Ro+Dn0UsnjIzSjAsGELdnsxXobK
wYShkdwWek+1jiW4YcG0JZ0JkVY9GhfTuW067Qn54LAvjcxZ4vvS8U35wRYvwyceNGMl6qFfGgXm
4a4pnvwJLdHkotmbMCgQKQhL8l9vOtdD0D+VqGquUVlyEuspBfrfP3hTnIpzNfalsfUFUH+dcPCD
GKqff4rIBsn84/qEMnvx636PiPIsC4bd9SYT9yGCBhLPfnvI9cbrk3++zq+XmOqBBV9NV+Mq3ogc
QMhXaUfaYy5Ps0gjG2WWi9jNi5G54UbXDHG4/olyg1TjIrKW9oxb9mcYc9YDI75eSkJCeNE906pz
1Us7qz2aWd5xvUR4SQbxzS/2ifem+z4G+6vM5PpWY0ba2eTIbwnkInaiZCDno5M5lttZD3J9ARpv
dLN/vNb80o4VfXg2sgz0DchMiI1uEpNJy/yO0wyNvj70eul6W3kFS3uT7+2xBdfzS/x6xPXS9bZo
yrXxx9tcn4vm2166evxQx/w8Da6pAyYnvmuYr9VGG3vGkRpGbCzZDJn4PvQc9rSVJehUrteLicym
HxfF/KUZ85/rpevdf9zWN/IfT/zxGteXa6TtYRqcX/nXk34987dH/rr7eunHy/16t9+u//ZOf37E
61N/vdtvL//b/3W9XwQov2kaTGgm4rH+iEpiAIOW/ghZzv2tDW/5bFcODjBEvu+MD+5RnzePzOWD
g08XgzqZJyjzASGO/+ZOJC+nHRn0hk1kQaeb2+v9bYb9GcJGSBxyKe7KRMdcYw8EDvIhWJjo9cWm
i3aG7GL8eKdJFeeps5unBn/WPlVmsLm+UvIQ5Hbyrll1vskmM9x7fWQ/NS0s4/mDDAUCVpFW9qkP
E5PeIFkD1zvM2bENxaS4a6CpnOiWgAGYnyEIlmK+3j3XDkrgzMzHDZVA96b3++v9qaEZ61oPzH1R
KPXo9sgkr9+RCRhdqVo/q8myb5F3kQU5/0vTlH7PgyG7b0wKYGk4/Y830kd3HSh/eAHIH1Ho+/HW
slmkKQuiwfWzI55Y647THPx4VA8Mj56ut0cYmZZ+N7aojXP/VrY9iW/zr6GS4cug6cmDNvnuwYjJ
4tBKrHuMdDIm0EBm4JY4t5VkwpP6AYcGM0yOnrJ8oPvhYK5Hn+ljYXagpwCk+Rd3lLdJGZH4mGvZ
vsmj7kbGyoPrZg+raHQwaYRj8NDiw2SZGyZE4Frxjz8+q7c9Y0uJvTjHFDID1a+XcCvQdL1epFca
m+vs77sCL6tXPgJbgN6ucSSHtITDEMDxYDrazEcx1rs3ookJ1fPL2UWUQe51mur5XdvCrwgu01DD
fukiNlHxFuA9yO2ag1c8ypvSY7UxRJfOpRlYuBcjyKqt1Z2w4mVgb45FKJ01R6R2BeMc/4Cx1cOE
SRrfycasURK1Tq0d8rxdzQaXvcT7URfya9kDx4fBc2qaYs8COWflry2G0ogOTgu7Parfc2FilnDz
+ogsFBk0ahzIPCU96DxGxa0RGUcuuYk/3QLPoIUq3lUYrvVgLI/Gk45MvwOOvhF68uqlvdxETvOF
o17ElIRMm8pqnowgRQyLkmzTZexJxaSewSCZGwPt4iIWkn2ljRZDzbpyeu9JcAoGhYtENSuPsbHt
zGaLqJ2HBkaxxVrXr5M8w4qgv+E8uFiTyW5LKxyqyzquzUdcp0RV1NPGteC22EBQGSkbj54cB7Is
yWARFydztWUmqmE3xsFDjkNonyEOWnS28+LbSXAyGFUu+sJ61BDV38QlmcJuANy3a6xjRsKngTfu
oikbpc9oxUDyQCr0jl4QUmSSPBUkK489+mvE77MYCTS003K42NDcl/SQDp1TDnMtVtASv8k60dDJ
CN8zl95RWdpP1ZyzaLLmdawyZTAiI1QEDoDt1t9CJhlBK+DyDIPnaICVYAfy2Qk8PiDM3ChsDyUA
8DjNTGwfPRbHB42y5mIKExoaDChzPh1w6vNpaNw06EdXmnLbVQcG38aSsyeA+cgSO9tOBa0SSTrU
VpJ/DI3Sx/gzeN/yJruUAQTFiuwfu4nvNA+XZ4B1NWfYskz0JcL4g6WL4NGsd1To9ZZBWLu1jRo1
oKrVDud+Q4+E8YzlRw9lH/qbGM/Wzu3a8daKmKUSdzU+ByDIoppsht6pPx3zWzi5/YfwCvxDmllA
WKd1VnR9d8Zdw9eEluFNFwiKEq3Vb/EtWZsYV9WSsGQc1J2Tv8kGAVGlADvI0TiksjFP+BdAqxgj
doNUPQooRausMb6kOVliZlR9cwhEu9Gd8kMltFt6BDC4lm1/zyqvXRtp2X0ZS+uRn7pdRZmOHw6Q
3oMmGm05unW3pWUE0t8OhiWT9mIfCAU/2/TlE1/wu5dk1YqgCXc1hLH+UhA9uPS1Q5emw7Gyu9ey
77TthMWedY3Utk4frMGXk5nX5MmmDnpxO7oVOQFx9ZoyJtiKBEi66SNEirN7QqCAwocoyzD63pjD
UxEk+yb2+mVotF+71qyxAWRAwgT8PWQ027LQSEGuXt0BloGFvAKi29AuMbk4DFUPw0jOgU5O1jLq
lmVKnJUTIrBxYU2MpVZhb5UHIjKB31UBo94yI0kAj0SAXabUnCe9kV/7pMO467wVqPU4xlatjiTf
nW40OczpYdeoIiZNsgNih78VDtlmmDBnCs0FLzx8SI6aTBgxvmeGvBHIoyBF3PrNiEQyJQ4sYmrF
AZE8Wi0Eo281+YtvEbPMyohIYYIdupQ1xpj7zcoNaFnJgIlBC/p3h7dskXzyTenEolhYhSgs15OZ
nGYcZqTIXiqCkaOInxFxoO4bq06YHt6Rk2fTM0Rj73bajRcicpIVjr0UcejsJFk3I7kNFsoKoVUP
2ph8d7T+xWt7fTHYU7AiUPW7pds3BFVlW9W3O03DNIHKYaOP/rH1s0/dd6vV1ESnpOrCowkhCVFF
RyKxRWNZNMm9lpcC0ZkOYRWtjpqMGilhjC2XOarThPJMI+4xrGrzSPrqs2UgGqsqImqz2F0aTZUe
7dq6zasBIV8NlS5QNt3Lyn2qdILm0ahsmVRXT4XYS85fq2Rig5CpInSzfRASVMcQO8PWMPsQ1Lyo
2Xy7+Ji2j73uMFvHfr40LUcgpVLpbaSSl36cmJV5BhldvjqrQbkrVWEGjJBTX4SDloUywlwBWCHk
sMZWHcK9WqMSgaRX24ANG9xckTYEWyw9roc3N6UHzsytx+k0fMWDpGFpq4JVhgEC34cx/8Tmhcz4
fJtZEiaD1NeN3TO0h4vWF4a+HCu6vFF07yAzIlHzWDuQCaqmmePF2m8lPdvD2PY3wyDX7ST6i04e
9v9h7zy2I0fSLP0q9QKoA2FQWxeAwzVlkNzgMCIZ0Frj6fsz1lRldXWdnu7NrGbDJBlOppN0GMzu
f+93Kepmg9HRCTWC44Cl3jEunfLXAjuvL8G0ar2IAxNkexMPSXJxwtd1vJelmbwSZkb4D2VRNz+t
YswPGbG5My1mv408Et46NkC5Yu4pShYuO7XgADpgPz518k3h3GiQTIkgR+6JxeV3bmS9l9dtdl46
2g3VG7/O8vz9JgyFv1YS9ZNwvp5tnRY4S0TLFlFTYaZom5cIiBx1JDPVg+D+2cDk89c6rv2GfImg
5wNvbY3JdpFu2xHbrSX9t7N04lItRi8vRMhJunRD6deNMe4W0sGLoPmCnXnGRL4cBSbfZcTtm0rf
byZtwIl803/bgr8/xpWRnvjcgmMB//D3577ftN+PaaTTuNKmwqM1ngtQHqS+38vkh9/v/fkPWC3/
/UNMHbpTL/3PrIfPPGvCuATn8UZ/0VUkOUfxLxPzNPbfVxUzdfrtqpb+6kQ6rVe8vKH0XteYsOcl
fF8xZRvSnQ0j6suUfu1WOreRd7csPnL6T4Uq5u4Uez4+tyukA6rB5+sfwN3U/SId4RPWcEN6xDPp
Fh+kb9zGQL649K6F0lMuMJcvmMw11pNYus5XOuThCB1CBugXXWu8nP6Ccy696qzRP8Ex4F7Hxo5H
Y/5UwIBtuE+VdxWz+yJd70I64yvpkS++TfGj9Md/f/znv0TfRvpI/ZRHZt/u7fXkdF6JQ+05cx1l
n0gfPo4aDBY6UddhoFnNExj2c+nc1wYzsCFjDqvyNYzuzOuM5RG4Wdu4FRZCwHyQWa67npyW4j6k
3wmB76wAoYE0F5tZ639PzL5buVbrHXsIfsGAPY4crtp9QdFfYkCDTMPoixE9Xv3sBaEIPmw2eT0m
1jVj8FDLPIP+HW3AY4uLVOYdMhl8kAmIUmYhOpmKWGQ+YiAogQ3lVZXJiV5mKGqZpsDrUdwqmbCI
iFrMMnOhOfiXXYMcRiITGT19KjKhIdAEDJnZoM1uDQpiHATGLeqLBqId7XfMI5OJD2Mg+9ETAukJ
g6gyFTLKfEgkMyP9P96z1F0l0yTAmN6+9Z//P37+v4yfLUcKXf+N6h8nn/Xnfxo8/+1L/gxgGQwO
EP5tFSEJZvafor8MYOnYRJFjv+fLKNN/D2DZf+XBwuTzQnMRidFxu+qbIq+Jv5qI2QIZ15VkMvTs
/0UAy/gv6riD6s9QQTUs0+B2+i+CMPwnp3BAEPt1SqFsqLBrAl+idYAyC4BZFfM/EjbkEq1PZ+q/
nJaIU2Rb9dYuI/UpLRWvnpIV71hYkrFuyWh3T8aQgzJsbH0vMjbZ88D0kaGVKnpzExXEVO1mutiJ
iXuQFhQcdMAZOr3oXhrzw2XQuVkcg5bxajCehqm3A9fAEozN98jGJLn801/r34wiYCb/11+Bo4EE
Jy3uEnf722z+nwYEWr7OS5E3o6+GyjNmWRgB7stETLydqa3XwHJdhurJSWpoWFyTNiVka7kNOWch
dF5HnbwWh8NGS7weBTfq60uKs90g656u/VNr1HtsLFOnsy/XKCrSKAUbrkmL56YbPqrYeLnFWveZ
ieZGGU8Q6/0lnRhPaxEFxme9XTd4dqz3CTQz9a7XHCpa2IDTLJ23XlDzSnHYWkR+P4Z+HG70PjyX
jXbRmps5m5tWMY4ZI/faVrykrxABpmNsvxhZsV04Bq0avne9IVhSwEwrpfE0Odi8ElZrxRlk37AS
+JlhEBGPyM58uel76rwXywsdFvj4AVHnYWBCd8e/NW/nJxsp/9eSASln83ENOzC0zS2/V/yw0EgS
9bk1f4PLwKAP7ilkCMG5vHsglj+LV8X1NZfik5+qQtlyymb/RD8XefJdF4Po3jKTZcpNhVJa72yT
Ew1jUIxFaG+e4fQ7mlyq5ZDO/LHi9VTOOq9k5cfYZIEqUghLKm5W/g/dKcZaVazqg6U2fp3ke/rW
HmlhgiRqXLSl8Gu23IQJosw+JMuwZz494rJyDsmYout3D12+HvW1O2UJvu8EEofkfnBeWmuGvzBq
8q7z6vHUxT2Qu49IUe4x5dR28VaHxiWnM9hNh4eogMSYCqJszMiH3HlSiRAgXnDpH9rM2LIy4N5T
9OtAiibJEpLdmDhx7ZrVm1uR7Q1yIIeR9jFzOa0MPhT9Pq80LUV4tKN7177CuKAKlrpuiN02JyYn
md7A++6d9ZanMXfz8Bzfwyh6xYZ+jmK4ErBdf+eDSt7B+pkQW4gcwumRu8/xMYPOHBgPiQovuLqy
7w7PbjGcloWXS3SC5xz9cLjVcjOaxYtZ3+Zxa6ae/iKirSE+CwXcgBFtleUPyEe8OmyoidUmS819
Bsmp0t4QTbfr8DQazdbNnQ28LoMbtnju2/dsfkndQx19dNZ97PGr7JzXibwD5GCT/BJu0yU5chfl
m8Uu7QftFvq+rp+i5kWsLTSHYseQxtftEx0Z29QN1tAbkqPNL5P0QBm+08AbHYVxz7V3E15Rsak+
wIDIzXjn9UyzctgwZtceRFPFG2Eu8rmERb/D6gfYNwkMTP0ks3bkoXf44/nmxW7Ea99yiFPbDod0
d1cS3a+nV+BWVxukvPOlG72PA+6QAfFLdWVrmJ23hHCsaHaP2KllRH34Lz8i8kpZsgtBw3UPC26P
UvRIVQi1K49K9rj9tnhgd+wbgpKcRpLHFHgL0CQlFLk5MHj5Z0CZs/ShalhDWeiERk7GKvcgF7ZW
U3tkPQIlV/dM8PD2KoBN0hMjJ8xudKiueArrq1Nqdyu0AtoM6Hkfz12vH8dI9USPxXmGuEEhtqs1
u6ngeIWMIy/tCKMyBuOtBZwK4CUtJYNGShZ4aRbkyq2IH9oBl+WWEG8VH5gsrZSgNkHa+Zwm2+hc
qxuUd52rYj3H7seERT5fXvXsV6JpR6sngUfhKSBZ3zSU3UilhNlHl3lpdiBgWrbUGcG/kQQUF91p
zh1+2W36WtjOiHARhu+lWfiJRrrFmBak1aX/yudZeR50S/NYZuCCGXu9KZ7aLLYeikSl7TWDhVwg
ZrvFmHlrfUudkJNKblBcpOQiIFQHeHVtf2bVkt8TjXGgO09Bk1YpnZkm6wMiWqC5CjRapzgaaise
a/TvDRXLtOau2FVLp0LOjlUwqIRCVDd5yeEf3/C4BwSyfZrJmrcCBdDrwjTz28rNgrrtnJ2hjO81
tutbqdwwEgyeWLqainmA9Q0i3Oi2b33f54GrJe6uZZr9ploMMiFYFBcVptkr0sXm+2G1M9rHRUmd
7feH0Qw4rEi65jQCLEDknLnBLKdUj/sfE4joc1ElEbWy06uBO/ShmlHgcj13g1kX45towKp3k/UC
6WoF1yc0rCwqmFH6GnazPiAZLvaVPML82NF6u8Q9ksUwwmH6RxD8e+ZGNs/x5iK9fH++Wl2FAtDv
udza6bYPghRcbTf76lIHYiRdnUYcCRPFhGT2j+/UcjBudKI9ZJ8/QhVioaOEGrgj4lycB9Q9lNrP
f5cz//7c9/f585v9+TlwkX4RcYH3oqo4biQqMDGAuggaIYVyhkzGwuyilLYoOKZNFd4eogWGvE2W
zu77n5LvDlr5Ji4Lnsn3x4iJPL7qLJKFA5bi7+EnXZSKT63Y1VJAkkpP4NCT0A73lUABbh8svnkR
UyhvKduZ1hooIptemz0B6KToIxgNPfiseT+S97Barv2ov066wY0V0Z7k0aAv27JiLlBNgVrqgaK/
D+i8qXaZ2CUOinal+p2UhRyH+8Oi+2H8IWPgYS+8Mc89HYaX2QhPxMtz1RgBFritCXpxheBYR+5j
B7e96mIfAqlvQJyaOPiCFfI5LR0rTvmD3jKY1w9wPziI+XK5qgQ5UxW/uzZurNrepkl20Vty4BDo
nfgM+dkDc4rMb7EIdp7SCx+13O/GfBfZMNwxB6vKdACQCOxv3Fex5Quu35z0XZsNMLNMXxMZ3F4N
mpHw65rD3ZYRdBDV1kdt9qdiSjx3aHb12G+1FMryqgRVo3BfVSg6tu61SG/WLG4Lrt+Zc6uiLsir
A46z5liAecfK9zSu7WcDFaVtf+QD96mQJIS9/jTzl8HufRAOZ87vcAJ4Hrp2i5X+AlL3Tgo+iKrr
3OR+b9M7yR9vGJ0dqR3KJFCHUwoKOu4aRK5a3d2ykff05XmcCWoQ4HLRvxhKE9rQ98uoQyAO965O
00St0H/IKMZZj1z7t4i9ihtnb266PFVlf9DAnquUIyHfE37cut0tRkHJv8g2HG2u2WwWfoxCnYSq
lw3wc1u8k8jAKkkNRno6YOwkr4+QnAMzwwLiMAoyKGvvyuMUm7xSN4rposLVe/gz+96lars4ryrb
IQNatv5eUTGdmivIAGsnMLLRGrBRDXU/jAACUcii5aiUZMB1Zbcszs7Bm1oNRx1/hBWOvl2ontsb
YJlYm98mzbk3jN2ob2O/WfkK1wLuUE+d0ieNJzipXEJ9B7EJUPDgk4r3mLSc7MU5a+QjCKTs3Jql
QcNmqVsb+WMP87ovnVdCSC9ale4prdozO+Zer+0LIkRWr2xGuVt1aHB2upNFqLGylF2Zob3a86GV
bAX4cqm7613WB/bfZjfsdJDuzHC34So8FMDdpIyMkYn6kHcKR17WabsNW78tor29Tvz2ssDKdvxJ
fZX9CyZ3X9GXszs37DXVx0ZPTm1TnSFl7qySpT1x/YrNPTvUQHxkTXiwVqbOtOw0LJSYy15UTQss
IHyhqnmDk+xZp/frpB7BrnqW/lAv7XGq532vj7tm+HBt+oBqJn5W7LkhnbAq+QVRv6nw2SlSeqG9
t5rqGw3GPkIRVzvdkzETi2Y5QFAEBspTHnXfnp4ohDoMRrmzcpKJCmLPSLlngidYVGzhAUb1N1Um
vWnFmNqQCQIK0roCd3hQVDm+NINC3mNjQEaQg82WKMcwYfLKjo4RPRIKOpv9D4UoeTpdOWV6s77u
xWrDzuG1ZphsfByUp/S4jgubHgv7hDhws/eXdDl35fTciNUvVyp6qldKuYMxXR+jdf6VWy2lTXhy
3QYOhDcCq6OgGfnFCMB3BcYy+/w1T3FrP9BTHdJsqN3jLPL1bObP2vrCyC6ANHfFGu1HjeydW/LF
P+U+H1DIAcPyTqeGgKoMigy3mpp4DetvRFyEcizc2oRSQIUVGkUybJCK2Rvrco+zKMhZAlP7wQ6L
vdYon40bHtw1P1lKGOiCsu2c65+itJ61eaEKVvVgfNDqHW/0nH4mNIDms53q96YV2K0WWqf1AP2P
e8kxt9Ytt5c9hKTOWk7MI1gRZUECgb2Zgpj8zeAFgv+o62wgKqnX2suxmoxbuZDlN7+m6UmU6Z3T
6kZ05eMSmwEpwtkyGCLdG5Gd60UNWjFRd417WP2pttZh6eaA+sUd0FKyoAYivuk3FZxMp6MljPB1
92jZ0S1D9CpqiOs24RlreDRtmJD6ORUcCg4JTSS5KM66F4arF7YTe2KvFeOhDiM/KngBr4zJRf3R
hhJuiptt2tIdynEbHMFERIYxH2THraUWflnae/JPWzvsL407d9Itv6Fi++LOMV0E6lEXxnl2463I
gKs61Y9xjF+y2XiKBSYiOCwHmcRP6UulOSjMscoph6ZIn9kPPohGPGZivVnM5iv3EZsm6bd8Q0dF
FB6difuhp/cfKu0rVo3VbM8Ymmc8ZzenfXF/htNDyjEUX1ubMq+mttt31O6i0qOaWQl8iupFsYvH
jsFxaUv31XpiQQ4S1TmKvnjLNfuP0Y7eBc1rnZoe4zb28rw6y/vf3AxHqTXk1YLWDfzE4smgIuMX
eyyxo8zdU83KoezLCLBYBRgSB/NIKpGB2KF7EkoXVJa5W5XFB4EdmFP+aFOYZDUMggFmKk78bHXv
WrrulHEJGFEGqkrZOljVpMt2MML3oTkezboPkIpVol/QP2hSTm59XL4u+nh1dNVTxnXX6I7fhiuC
9gNOx0Mxv1eGC2m7OihhfjD16IDTwItta5/l+YEQ1M42XvPnduXebmY7Rz+Vudy6pAWNoNXLKqzb
PKUnzAvg+ygudkw/mzJqHJJLqjm4icZru85XuL/bpEj2o3lgM7kbGVuoUKPtEqBv6VyTMnocF41c
/fhYK/O9BknuqCC/H9dwK8rsgtrOXNkA7FuH+8iNjiUkUkHyocWpWVMMamVwwzLlWVFCSni1Q732
BygJB9MhTx6Gz4rmYHQ37jY4vH4GFN9kV2GQSRiszZiU+1TpH4rCvRRGfFiN/giTeqdo0YEBnw/C
+c5U9RS1qheaEMD1/tDYC5nY8mUJ14csXc9MVIHF3qFtPsu6sdxkD5cbgZg4BTVcYAhV6PwDLLrJ
jh6HabkkDowD3QzW9uyM1nFWHF+rNHiMzYtb9K9O+AuwxyaCAFNEHXXyu3Ge/AJ2eF5Gh86eTw2v
gmlWt2KUeemM+/7yw4AXlwHEh8/2jq/vRxsvD4WKiVKrHjuHvZdcKRP1UnBmXCr1nZXy1WVXR6vQ
joTozpqakxt279Ya3qNoCLS+OnDU16vuSErkQe21kxPDgps+kyW7rvVw70poGyP7iri+aPSd1M1B
nUp6NocDs46nwW4fmkocM3Jvai2OWmM/OqrFd2lfqZqDEiMoAoc+kIITsA4T/v2Bsi4k11225NdW
cY9doj20abcNZ3OfVmBYKxos1PIxKuOPMraPFlt9+RJX0+gDG0GQDcNegy4zNOI0G4Ey9kcKPE6W
O51y0h2Obcn4TDDPLyq3xqFsiGoaV1TCXytNOXWDFqEDnJ235tDjIqXPqNE8Ay9KorfnAdyuOf/M
h1faugKHRNBkdgcSsCeQzN2UnLkFsEtvmKub1DuSPgfc9N46htcvNYXdaAJCPw1LHjj4tzZgpcc8
/jF2yZvIjCc7sn1lohVSLLfafs4d82QPCZ1QetAZ+dmCEAs7+awC7Qtd5RAuPogDPDiQwSU/VSPj
YO3BhdGuMPv2r7nSvWWCNmlb2zFN91T03IZIvadcxhFX6Wq8KEhuUbygUpYkHGs/t7pAdMjKqn2K
qLcx6SDKFH2flIsXWT8qywYXOPs04vjuD02sp3BufJUdvO5QSqCuR0Wvr607PwwcZDnjbVOY3S2g
eneZr4bDqp1CDmXTuqJ+JOvJMNpXgKTHaZiwq0VcV2wBFeB9Sh9YfU7rsnbMzuW0eHjDD2g4uN8M
bqGJ6WlTuF/6hqsmDjj7Egq6E6iB1z1wWxkojSpvEHkDrYsgSUQBAZI/Ruolsrh/zJApOma3Rqhv
q0S9d656sw3jJc811unpi7JOFlj3XFv5AWeUOb/mqgjyYr0JNbsMyYgOF9KEFpPcKUAwFNWDsjov
tm3TFlndtUnxFi17zKF0E+kpcubbki6QHZV04uCO2lxoh3HppZJ5FuW0zyCu2AV77U4cSdCfxmJ9
pO7oxln8mkfxWQwYittPBqbnMRTvS7E8m4P+y+71gyWWA5UnMKrFwRgZOCLLjslwol7omGo/lGHc
OgWLGD9ADTVxGEY2bjgs0/6Eqas+2QKbgg70kMS/rTS+GGxua+U5zbknEHaa5jfTNR+AubyvpfKW
DNFdCaM92qoMx/d75K55Zr817+vfmM539XKzEd0MldgvmwlCdeCw2AOJ1O91i7PbcHWJSlsWukKj
HLDbe5XxpRS/O9HsQlW95ezcOl56VpN58IdNpA7F9ueI+isoU8BLD2TPcS0wZWQTDCH0lD00ovqk
KyVwQMEyhPSdjDlf8so1eGKBuusDg81Kk4NF384cWvhKDo9Xh3a8mvIbjRYhW1pqovmgz2hIJbci
iy0GJIjU1Q6m9jk34c3OikvYd+dsYrOyrJzJONS3CCilMXgFMOUtsX+eGdHggR49emNAErAYmWn3
qKrUiKCqGPvFmOzdimLtl4Rk6T0IfaFgunXtR3OuzsKw/IxYbSLjtd85W5m4dZx9LxO4WGea7SJT
uZ3M5/YEdYmKIKQ5eCnyn2uDFEVPVuSLQiHDRsw3l3nfRSZ/hcwAi/UtJRI8y2xwmXQUjMK9IrJH
6kDVZBiaMHEoU8VA+b6ihJyx7jbWw2CQSR4IIE8xSeRZZpIXmU4GYbr9/jeIpQBwmAXZDRoEKzzr
UI+zdM4wtyWfoIbJPRukIr93W0OMXmIlvwUhaVz7G878C6KFcVKJUSvEqcEN7ewhPpFYFbt1Ut6g
letsayvAUpj6Q8RNWmBbmdFek/qDaXOzcYhvK3X9wbhK4HvXtykBbzYk9a4n8m0S/baIgGdEwSci
4bXMhvcyJW4TF1e4DoFyhMeZYi5AaawuhUVzjkyZmzJvvsrk+Sgz6Jp902QmvSBwS0RdQy8xKm0M
QJtCupE5dnrWaplrdwi4lzLpjlyJg2f9bRCBb4nCWzITH9nlQyVT8glxeVvm5hMC9PScpMTpk948
TOYfSjJOe2jnEXiiM5ukCp47QW8qOj1LZvMXJ8LP35a/S4Lh23bAkmvnNEq1OGmmxMLtUejXjqY/
wTF7I7iBbXU09E3d0Fv9MZN9AyWQgxRoJVsAAQfolQF0p4pz+y5AEJiwWQASlIAJQpMJhG1Sv4Zq
fZ0lzGAtgPW67li+T4r72lZd/bvJPxItBpYgtCZwrcxrwSiMkqdgSLJCF2JapXfkxWgrNCgt6naN
pDKsks9A0PxZj2y6SiZF2/UUXuwtUftFnQ9EQn5q6Ll3s1ncXWEScFmXkG7OYT0OVChaXG2nWkIi
OgMIhKlbp0abFlj42iUbCgyCs5h+7Gc9fW9mK30dUOkPjB589oQt84gqRKvPuuuMvRhxPFPekQUO
rSRkqEr0PhVl8RoWqGxFHqonuvOWSzdN+i6xhf3GV58y4iJ/OF39VDFVILM5d/ve1LtzBNrurOhN
tl+72Prhpv39+6GaChKDHp43cGPUeTRaxv4Z+2IB6fPQD5+aXscIs7A8FEn1SMB7WBhctus38UOy
P0yrhjMDDQQwuSLpIKnkhBiSGMLmV9vGkiLS4VV5bSVZxJGMEUV9jHKYI2KCPkKLQ4zn8FmXXJJK
EkpsySqZJbUkiglqQuFjMiSZJtQMQTcZc15EOdiTNR8TQkqJvV3hbJGbGACk4GrdTQBTRnyb7IXH
H4TDvhKQKs3IWghhBXGIwiKFy6G1fy4EjJltU/yhCw9FF1pJp+G3Y+S7ZLtZElw0x+sk0SWRbBcL
Osy2bt+XemxeYqBJuxZ2sDMAQbdkkJhSOBA2ncF+Ubj2a9/pd14v+S4Poz+iGeScoKLEtZ5CSZ2J
nGZDnXaO3KB/6ZJMU0pGzSJpNcSDzOMKwKaJMKDMFUQbV0XZhXEz6v0vV1JvQl16c4u9WAj5TiaF
LU7iXtPqqAjuhpMh2TlAdGZJ0+nqFyHpOiTwGP1K4k4r2TsKEJ5F0nhMdqyt5POYktQD6RANkjS0
ZPikkuajgPVRJd/HMgpKEyL7lSDxb10ygGxgQBZQoE7SgTrJCQKnt9MlOSgilIWrBodcC1bIHuAL
MdyG+hqCtrxQ/rEdq/jNhVxE10FTejgyR48+4YIyWSsowRcNYIwUyTPSFfti24S8cxSbvbkGMdEH
fJ4cWxT9S7jsKyfwSBOKazBPi+pPkp1kW9w7hx6eUsOxLeJp5Gy5k6G4lYOD4ToLZauWA5KprsOz
pueXerZpWy3xOCt9XwKZg4Pa18OPrhjv1BpcIE1nlzxFNzaMY1iGKWcjLmyx8CbM8nGn1tFWDM3G
bLUySKWKu0xE5SJB9bf6lIuMnINjQJJUqCiH0t7iPTOJF6gxttW5KJm+x4zjs+jVVrJPR3KsqBzC
XarBvGtigV4A7Qpz6p3TCUzaKfoNrYZh8jz+snTKpFU0zEeTdg6vSlYHPSLtLm49FftEj9sjUWUK
E5zqp9IOyZPqUtHWREzcStaLYVmAFeh16NvU0b3SGHOMBzv+mWtqvcUktVy5/RC9oQIX1GPVHejE
APjFPkzKmf0mnWkCabqZKLzZT/vOnF0vy23QbTHGX6P9oFaEsh+LTP36siiR2OsZDJopp8hWi0vd
U6xo8XKt6rYml+7etQV9UNWnPgzdHkYIE/bJ0HZ1PHLfMi4Wt+/SWEYQI239RNJ9O0SI6Bp9CjcN
VtykKdbWou3rHO9R+HO/BNK+GQZbBMVYXBwTmylNRMqdRlDBfT4DctRRIV4OSvxo2yPZ8rglG2Ln
xoV07F0TjRlwDzH3imLnNzcGcmZY6nlOqgQ2+JC+uCsohLTjfzuWcbzrFlkIA+1/M0xTe7OXn7ng
do+ksOsXGJJkeiA2VKxxFtxNSoLJ/xRW8b6Gzor+R59ImiIUFoaOB/tCDo08LNfvXkKlNlXmLnu9
HUbIQybos6qFCJr9zPM1PJmj/tvUUDGcNmDGgw5buN6SK784rGJjUE5FGDbeWuLGKFGwk3CpyaPo
+CPSHrr7ulw0cKRe2dmNPwBK2dMNeQ/x+25TlBxvUJjJGL6irmfHWh1QblmPpdbqTsRMyg2G03sz
68q512LN47RICKm37JNm5GO7qeS7kcPzwHMNFK+u1cOs4laG7XkAM9R+xpjw43hG61RZtZA+QbhM
+EKn+Bq12eKHWupVvToe4lLDs9syN2/T0f2wGbjYhKJo9E7ZpcurvHHMazdzRuV+tW4bJUVKnMEP
GENPiWXNWDyZ6+2gzN2DapR7jNGgL6n92qbqyEnbQo4ho7lVBpHfwnbWmIXj5+107dKYL6U5hUhC
mD6aVtEutVH+EdtJcx0oSi9LztaR7lyduA+yjhJ4y5Q9xmqKVcB0jp2VZtfRgvLuDpq6n+Fun0qZ
j5mHHhvleIG8E6gOwAYKGW4VgkiQD6a6VVgKEJmHfSuYQRo1epQzdL8nJiUYd936rqXjkwkpf9dj
GdsqJVcV+zS/oW7Ks6zhD5v21K1iqJiBa/MRXv0u1I3MWwpu9MVpjYXjK2J8oMVuCdbEecDDrt3a
OaYvXT5kzVDFqlzCWuvAzBM8ITHnwkzlFZpAIVUdzLLgCI9GRC4ryVYvrcd6p5Y1TXAzWP8eX0lX
FHg4o4n6MwCQEe0aOv5+bw6xwDQrS+/3A+AZRkda5GgmmVbWtdFWzE2fpsbGUMIUbhJzh7VvcF83
qGORyfzJVKrfUDxU6ayyLjQLvIW9vj5T4RRjb6HrggnLSVRq+Mqgrjm3JesBeNjiMUysUwv+j3NB
3wfc3NXXlJGtltIa02kato5p3GR6sgaabYz3GbvNpgR8+sssuz3bLBIia/GMu98mcFBax6yOq4eK
2AXxu9b4KUzqfYyiulFG+aPtmLXg1VIOhZty2oKOyI81dL+Wor/oqZr+0BZOPpmKFa9jinaaGMKf
8mEyPF7l7WPk0JDZVq3zseQuIR/F+j0gHUItyF/SsXsR4IQ3WoMKqXP/3TdtRA+hZauHTmFyVLrp
cKF5VexDt++eqJiP6N4Ka6awRun3hvsYxfP624y+iI+t8WZmoFgtIv5DwbTi/NJnR3kLJ8dlxtNE
L2bRsVFly/cwytLrNJzy6zBCbjHmpD7NMT20JM2MA7jGO62EykEseYmyr04P6NExUei+IAJEL12n
OcOng77fgYRr1PmzUpzfa9ebbwu/MPaNevLiGApblpaw5tq4rMKRNV+HPDbkVNg8KbFpYFroqU+j
HJEYbk2AOaTopTXlrboaacZJlfy0MiUOtGVST22GKhSV8D0cp6ohGuYr2OSYXs5ZRQFL87fS6TUf
YE9++X5Pmazsb+9N//gcFzpbjznj/L0CS2HXZZ0GtSEHNOrz0aHo/jgsdkM1k4IZs7frrROKwusa
7h5NFJlspkydktlwCKp8mhhzdSW50WGjLTQ1J3rZ34p66Rmia6jxiQCzwzhqb3e016whXmV1trOf
c2wE0G6ZeUg6/oC1+f+trVj6l3/RvtImzKhpHvg/fubdZ//5nz7gOM5G+mH4apfHL4gF/d89s/KR
/9N//MvX/4QTAl0Bj+9/4xiuyBQn+edf/vj6y8dn+xlV6+c/M0P+9vV/tw+7f3WEoamuZpB6cQ2J
oPoHuMqg20EYQEEMU3w3MfzdPqzzVZQz8Hicraphan/ah3Xsw4KmbFU1DZvva/yv7MO6of8rUULT
bYf/OUqFYemYpf+FXJUxU8IrxEHFSMd1a5qz9YiB6BV88bNtxPmTg6+HJOBqX6Y0XoJEhNx4dWx1
Ah4TbaozJWsDxHQzt8etOmSEBLqcJUqsTn6Kvt9lZlNABmKI+f1JY2H8pLfde9qBNozlm44MZ8Lp
P1+xgtj212rnyi5xe3jKa5czKCYXQNlhIcTy1sC4a0bKxIi/3CBD4CeVM2ON7ek4ywJeQqxy73hf
ZlqbUrjkrjoGkIKH9zBnsXT0fvK/PzTCZF+B+MCqCtOnHmzATq71bru1ecFUnd/1juh3ZpMxy2p4
3/RHnUqVXkXOli51ZBlGSru6xN1gPmQjPOKCw8dG58s9ftnrU98fVVsDl2QZr+SW32pSXiuOlW09
weoGCH4NW13FlzgCHK3hXGOhRBUAaoSxa0QVdT5oPsxOKsfRoEXeWlOsEr0T8T9puoafHByMD9Yr
3YqWPLJhoS+axhA/WXVCDi/sgTY0xZ4DFiU8fX3RJxiMyigmjEcYBIBG9QmFbyvNWAwEfkrUBy2U
qHmdW/M8xgIZtSnn27RYb5ZiJ3slBeVESXW6sYYYUzTzHW4U2WeDdEbBPO2nuDfV/s0BZLRJui73
o1r4bPgZ6c1e0kDp7/FxjLW+16Nm+Q/2zqM5bqXN0v+l97gBlzCLnkWhvCGLRmRRGwRFSTAJm7CJ
Xz9P6ev5TEd0zPRmYhazYUi80hXJQqU57znP4RJNor2DJmZ6c8E8FftU7jdn3fvdY0FZ0GEZ4v0U
Vk+k7sOVQWaXCgtjNQ0oUTwHXkfpzmJ0wab2R+xYrMOr0vKX9RSjndLKVWMOC7FZQXtauR6RGado
QM1iRZeheYpFTwC7ZtOqXJqIMgEbO66e0Vqpy+BhGJi/owKogyv7H39qHMqmp6XQdTZ0v6mo9YC9
xxNp5dpvr73rVgezr5iIzeW87veN7VV7SbrHyJbptTeapzSzfBLv87Su3OG5zSBatU1lULqh8eo3
+Jm5D0ZhE2TIwyTnOWswLSg7JC+a35ME+RSGDczxOc9O7dRlzDe89LQgq5CYbOZtfr900OZhTEyQ
y+9M1X2Kra9BTeUYi9BeFb361t8vIrMTQjhZAN2bnW2/JJrBtq28M/nx9jgJC1Iy7tfGd7757vy7
t/oHwXDhJ6H870Ja7TdsEB/tOCB0yNHehmZgvwZ2cXA4SjBA1q+Lyp1z2NdtZAo5Imuh1VHC6hDu
95qXeIZxHHjcux3MY4HzAKW+e0Jw6p98puLBjEL951OTnVCZ0sBUSXuKtAOC2XSZ8hOrc26EfrxP
LK5JS5AbB95AFb3RWKbYBz1GTg500j5/mkyygygl9takeKpjSd2aDIM3uitocpFwNgJMLby8y9o2
62f6aacHrUyKoHSjD0UGiG4J5t9GDbfU1F64cee7VZWkIP7+4IsHsdgEXjG9GnmH6T6nvXYomvXs
YEolajw/oWz/HptMf08qjQrtiXajxqSMTEenj23pAOGuJvdaDDhk8OVFXTzmP8zK6iNIn/pqNXW8
J+lZ7rvGbLd0OLTXYPwUrWK3HCBtU/3iveb4A7ZiGPvTkAt16cwOAii+FSmm98SjnKKZxq+2+Unf
6sFZvPo9mJwSq1Vu/HHGtbIqn0uamsmrJytk/OJnSqwwMZpfeUsvQZiU8Qscdm8b81Y9Tp45YuGq
zx7JQ+qkJal/VAEWjOpXnPRPLUvve2uRicbq2l6we25r+AIQlyk2z+1WX6QqeMloBq/0nH6jHRLL
UQ93PAyrF4HX/Zhk8o1zHid4NGoARAaKAlnGjbDgBZeTL48KavfWkMlDk8IudTLfokEgLTZOEL6O
hcrOxoxPboHBjnznUDcSuNhgnPJbZfP5VlNGHAa4QkoM9P7UOGfusGtp5/WFYJfcdhlF4UuBN0ZL
9cI0MGqcntVD2M3pz69i0rB3p8SEDYwK7GlIlpXq+uTUzRWhh3GhvNnACgJAv16B6E2Q1eh/dZY5
vRIfaKeifoQqvMWpXSOFlF3UMa7jFEyHNP8fPjQLGHLFrOLeDO9XC2n1zrmknEwjd6qYcun8xzKr
izEFu3nESxL0Xcrcp6VIIp1SXg/r/q4rPjN3elRL+DXdESnwLg5TPO3MBDzUYLjPKilPc5NtsANg
yMvuHCXKoFO6EPrF9Pf16L+MFM3cwbP7KbfznUdZAtJgBn/bsd6A6Z6cWD6EAlTPUr8ZEv+Nz982
Z3yJdCP/LpdpYLHR9T7hHZAHAP+riiWA9AHgtHwTFBms/zxgfK/uEGJJD1LB990O8pdFZv+clzNI
QF/WGwwqKV0sEbVo5VfHBcHAsPyLm3GyKmxrHRKXfEZAMDZTXWDlBzbFlKsK0FQqOmo3XJg9TDdF
9tbTbbyE9nXoi5DizwJqROzqXVCWA8ppSTV3SlaRbNHy8OdXalZqFzKXAX0fP2ftaB5caAx9W4E5
HEh+O9xAorCdBiLR/aYIw2XnNjpd+x5jUAgm48rwfXUuNdZBw+TVsy1hgLleuXr0yRDE3GYqq7pS
XL9rF9861TELoyijsZm6B8Q9Ghcn6+IM2uF3dNK3aCFyyXf+FJY/8Cbj7UEMexB2WAFYhj9t3ZRs
hx89gI4hC9RNquEdZZSaoh4HP0mO+TlOFNSn4DkIucR7bUjAAkAWdIg5eMqD3IzmMG5uRpt/aoKQ
Ux1ma0SxGzc4j8RluJ/5fmnL7k6WTlqel9S8BnHgf5eZZzGCpayTNhfvGKYVfdmGgwAU/i2vuTIr
1Ppwyo+T6vTRpTd+lxU9iQfvkFCQGmkJ4pwuHka4AQ0bjmMNbF95cE6WQu1yZqYPXDVZD32bVlBX
dTT8TtbTQMbDbjSSYfzodqrYZBKKhNG68ca7l34LYk/cwcOmn0+mLM8Wav2GSME7LrqtZqVcO2ie
KyWKAJMcU9ZqfuMAou/uz2VTLkhTg2fdw9T5eyraMyd7Z8PDKog2tJwAZ+wfFv8206ZgJRyGepTK
q8an0SaMqrmjsEiNJY9v8JZxr6FhnKKrZMZ1IVL+yYZq8w2qEjELX6r1SLp35SsTjBob1wZLpT7i
dse5Qdp/X2ZYGmVHnnskbQecpBYQ/GNQ3fNEPqB3QC0YSAAjcJPWmY0T6f9sNfhM9ea2ys61ydy1
c8Ztk3snbA/lsaz5jg3UzqNZYqGqGTQkwcz+lnzzKwfxQeI1uN+J55SWFhrFT2aC+I9BD3SbpJW+
zUGh6Pog6Kffxo3rYP42H/MluywwePeVX06InuYWkdm8ZLwqEVNK4i6tjKCVNwcbvhcrFmEqv8to
XOFOYBUXb6pPPRSlSJU8gJoj9JOEtrbqcKTGDnmOpBPuNuf0TF4Nq4g/TsEBtYkZVZ92hzAlyYNm
7EfqOprk1ACA1hs6t2Ho++PwdL9amEbHpfy+oNvn1C/JTKfIau0Q05sdzbb4YZUlf6qf1XVZ6mTn
ecCgvNr+SHNOnj1TykPdxlvu2gZSslrgJ1SfnbmAxZWSc0lJ3MVxDzZdx4dSkzDowmraA+24zqL5
yXV9qptwZaazsQGYwxO7jK8FLoRNCNwragwnWc/9TPWJYa8n3gKRgYwQVRPoC5O0nhV4n67PAHlM
3JOc0QKFkjhf6BFvjPbosKZPEIGBJeYeXxFlGySiVhL1J4PYIRFp7wR2kxuYu7NKpMDJSm5Jh6rQ
l0Gx8c3yXQTBqw8PRwzMcXEna1wuO0+i6oeyryOO60zrTeu9KOad6wvC0mE+Q42lcKEn09Co+0TD
SSDlZIwEnYy6zOmtN/KXNgsq7mhuZKn7ftc5IA6S37n2L3Fq3tI+dDZVBXq94t4DhZkWL7qvBkn+
Klu6C4vK72DOsY2UHWenfLxJ8muOTtQmlA66m990G96RUOhkOq3cJHVXFnxEHph6dIFsYKNVAs+L
7tcq4S08Uu5BcgeTHW/7Ta9o4RUmJVbmrE6xUYJdWkCNLIKaPk5i3czorfODnwWQ3znxHzuWxzII
DnUSFmipmgQRZSLx8li5AVeL4kzbMGNpCBYuIu0cBm9z+t31LMBaHaN15fBUWqzuMYwkNtUhtDmq
meB1Fw40XNOlpvYaI84qC+2vIPa/Mp9sY2qcGPZynwtaNOTqIRzvtCG6XlcQ87UngrWbu0NUxfEP
X9jov0EcgWr81dz/OXhdPTfB4kOa5P3MjrauoeVashTWZ+AzSAlixgZjyPMEaMyjR2fsCflR9QrX
u3+ZlN51E1fYaYqJ/DO2djvvraNFLwIzxXvCEjwixjZwBgNXuMegr7RWAPK+N34pIxXqg0+RaWSX
GFVCN+OAM9/Yc9ezX9Ia5fcCGk0DzaSgJ8fsipg43O/EKPfacsrnPx9yX3a7ZOkgetw/1+kwiDx6
Xzm7he2hiq0djGgCEZKhE2bRZJuUo3Vc+BqPrWa7zYVmG2YlxVJ1d1/P3C+LFI1SPrbgZQ79mD7W
aRlCNBpfG8mzLY0voBXOJmePiFR6Mco43xdLs0R9z3iL4+S0MsqwXJsYlticlzWaznvjN8ZDpQ1s
/WZyNpkV0rSAXSkkCzLqO6/VYs9NQneDu1Ods5RG4cHQwwFf3QemYYzKN7daOFY35WoO0KRbX74W
Wfk1G/Vt7OcX5KRmn5o248lqosWryl7CeEEDIamwTM0O7yp72ewx8Ertj9ItXyCQnETHhXzwWJu5
oq5qv3w0/P4hmJYbUCwo+fmDG2ILzhXhICcoaVmq6m0vCUcaS3vLCortXbl2izfLNSmzwRDFZk8l
hc/m0KIdB546Fh0R44zmr4LCB1Av+HsRmrq1lUbhHzPFgNMCTRY0Y7Xs1FAeXUqrAwMcZmkmm5gX
v+3ydBdX9/jB2pe2j4O6ePcm95LHdy6oPT/iwfne2PLTUAi/jHK33TLjLuAryWgwa5Kd1eCxzpf7
vXPyT30C0MjxR/qwai4s1CusyJcn+5ogNIm8lVuUL6W0sKHNPg4cHm/ccPeuY7X02/s3NVBZtrXh
uMUWFQ82Zole5j8UppRklReK49SU3WYKl2IL/vhAKM/FweX4FL2EFSHv8MjScg5M4yPOmWXoWjxX
RXJC6z3fHS273ki/J469YQk45qCFiC/V6ToxSMoNNmsSeIJV3/QuebS0IPpg5RwXmeuH7vh95CYq
Gy4EieV9onh/Vnn2knXDRdZo6VMV1Y6yVwVqx2qxxndGb9+H2FKrppI/mbclB1skL2PSHXJXfy11
2XBlsR8SNlOW0tGOfK4u9oc1BsmrQ2jQrIzXUrCbGACwjMl5zuVj4VlUCsUkymU4nJ2auH36SBvh
qcsYqsbVk+ydH/JuCe5Cgf/63t8lGUZb9idPPeHQcDx2bXEo2GciRzcPOtsl/pBsXaWoyAjIvxFk
/dlm6ZbE3dHyDQyCxZeinoaTgGNtyKn80rlhrE1VwnPnhR5K1DW39LooKNwTDJSXMBfrFozkqmbA
NbXqB3D2o2m65ooRZ7i3lbhUccfoU2SrGSZdkDrcDgaW4XYK3yzYI8nUfXVNvNBnQc8ULZGhkZwN
1Werrrc+0oXZHNTAVcCTSvmgZY+HYMnAJOT8tDFD4UibXAJNGdYPdmYwcz/MRt/aAEyMU+SM7N6B
vBTEP6GP613d4JFgZfFS70UI+603ifcO3Rtdl5/NT61pVIk9Jp7t2YW4tuY9wrvXIRVM2TnT8KvO
3WKLHfy1DUo4Bp2NCULfyOIyWwZVLl2SpBaXeHexzgM/rNbdtL/iNHki8HMdataDamFpdwfKu9ly
ZsXuRMHa5PlIAc29RUZ7tMO4r7VY+DH0wbIR9wckDyG8tNYt9+OZsbqFk83zVzpTz0WF0KYsKuk8
+7v7oZS3zSC17yaOb1T9jR+iJWgjQ1qKTn3M/hM2OPtIEeEdHapVlQyv2WS9z/Kdlk68kE/ClvHq
ipVw1yU0F6Th/I3Q/KFahmSdy3DV4Q7lcuZtGtYDXI55fPfHvzFzo3Qk0z9SDOJbcijYXTRVNpq0
qhaWvUv94qkeOB0p9xO76iMNmg01gKREY2s+4RR4a2gAQOG5hCGMqUFRp2N0v7Mx3OZafnq2fiBX
+D24dmm47535EePlqg1wHY1UMsHNMHBT15hw9fA56uxnPdAeUzjNzyUseWbwcAaWsU8c/X1mod0t
/IwpKK/m5aeZMEklyA2Qx2n3o2Mzue+kwGJH9q6Ki3Oa/ZSxlGuD8TxKq2pWxI/y2ksiG/L+xq7q
ljAejIAGnuSitond8tj01UoUDgfQAvU3rkN+dDTGbXU1Ydpvvyxa7YyUdSbV4b6Ylh+pMZ5sKbJt
l6TboKxAW/J2mMTX3JDSqmpu7zYa+YIwUPPqEv8hV6hnsrSezr5VSG+UA5OeluFEQRDInajT2AIJ
Nq7CYKH9dr5/O+5wE3esEFE61Ul2QtJ+hJ9xqgZyMxakxQZ9iMfBYcdooTZ3ycYbjHezTH+WrArA
78KbX7uc5ztif/XILWekmiL2QPVi5YjMYO/0w6M1NuOqMjufKxhYI2vTtvbBQvByRfuVBLR1VWMx
RXVLjUPNioxVZbdYOZfZ+VbYBI1mECN35/HUsAomTbxiLYWejV4Z4GecNEA3l/Nz26TOhhkZyzlH
uZ5aMV7YXBeXzk93gxp2IqVjIXaOlajWmREgkFp/1pb8xJZA75xd8iV6hrPykTLG5TaMeQz5GCfl
JJ5Ik9NPF4/P5lDj0SjDb0wHv2X4yqe6mtatg4/VFo/IPqTaaUvl6EJRk3DPVlNcLB+soQKF0iwc
3eO5H3dl9twa5qvjoBg0efiRMBXnUD9ccBBcMlT2FWiYp07aLwHj23vXZMkYdusnqIiMTKM6DV3C
gst3w+Vq4Cke1v4LyeTD7riKpQuH/BLFTxveV1j/ZHZyqzqgUWTs1jyeBAaRI5MR+LNZw4hTQwPQ
TxwrJjjIZ98YgHNVKMJHp+1ORokZoVM3E31uVXNEiuA6cC2nhcoR5KRDM9/B0t/nsGzWgWDMr6RY
NcJkdgC+LqOAD7USSpQmm2tjtp366uDlcX0Kc+9XVZmf5BxI//vExi2WKCC3NieB5SmzTDviqHvX
VgiyCfXL9XgrNdJhJs/gxIZvm+Ly71UPVcyAtgu1G0OXyjF7gdCKsEjS4aLjTan7F95Qejul+AXS
7gPt0jm1Uj5USxsTgN927sjCFVB+0rIIuw4jnJqrgzBefPN+uLe3DgacrL/VOfHLZI6jXop30Q4X
NSdsQi2jmnQuL2JyH6oMP14+VcOmgI340bbqmhIXeWGLJgVd8/7I7593GgB3snjHzUKcohTy2czi
NybU9oeRW0iHbRcc8Jvlt3z+DELvyLuVilnKEfCx4rTTeik2JSivmyV5E8x947MSklYJjeBFJsUh
1v4jbzmWr7Q01szdKKiqy3435Lr96Opxm9ZW/80UQ3PGHIXTK5x+WlRR4n0D/p7YSl8WVpyXOPNP
HFcbmlADc+tLPe0MBcvBmPwXFHOcPJyt7KLT26Y1qjPE/THKC9ny50mDeN6yXOgcFi9VhtLTD8Oe
GKS3oap72TZLMu88RkBYPGYcIRg/KUhlh50RLYqs6Q533u3GT5csMkKZXxLLMXGzmnggpupj1lm9
a4AEbpt7BChzpn5dWOOppgThRcSte+kGdYwH9dYzO/9ORJjn1raLh2awDPT36Qdhq88lK40P1zbq
dUkt34nBC8YSiLO2Nzm72KZBdTSUf8kYy8EoCx5T2/Mf7QDjRIE5d/fnt38+gH5KsHbWNOZ6jw43
1Ed3zorryMp8BV3ibywFJ+/P54TpDXtMCGr1t/9aMLKVDs+P4XWkQ5xn28q4ZWnhb/2x5sefEbJs
ubZzpWPjdCh2vANXBHe7ooglSSKOq5ZP4BFGC2eD6qKnNErEkj0Gi03yZImX9JEqId1vaVZxOAdS
nMq6SfI19j3mf1oQegN+TFP2BzsBGdgpcK9/PvhCqQevrdd5GkiUGd6DjhivlqMuGQnbM0KRe02a
GUykWLjoLg1xRo3prDOKnRsHzUakOn7U0G44DI5AG4L4Mbh/yJpAkG1WKzGj1/NO2QtSAGtXBxxm
q1hccWSKunm0S/Qzg6Txujfj7pFTsrtByfaQwbqtG4T12sz7ee1pvjwnxGDvjMHwZObt1zL4CkNd
smwYUWRYGmOKcFJ72Mg5yB9Tygp3hvAXoBFQWCqQjJbA9ZQwJdoJzzVQRlKsIMnyy6rxndL8m0cL
gz3eJ2I9FhxPqM8paHodse/FKWpp+TvP8e2Mg6kugzIviqDED+1kNzxpS2N6XyxN8CaprGE6CEgo
9pZvqso7xDoQ0JhZMAOFerm1fWUc7bgN10ODyc9la9qZXnMlE01McpLdGvrqrb17wc12sS9zzd0u
IbjZ9FZHq6FNUW9nkJ+x9am01ZsW4oOLF1bREnQy1if1ZmKvrtx2QO/ld+3yXmPLJacsThrM987D
zrZexCJXgovrQ+uVv/RsUSYBZWZNv1tyL4Ttiqn524dZa5cOuSYAzImbtjLJSrhM/yI7cfZGiZcg
HdHvVSz7zd5ssv5pabsnIzngdl2jcOkXnxBaFZLxTZH2V7aJ57aPabGOQEDGz6btHgzczRtnzL+q
PLH52Rn+JrHKGaXU2QIHTa5irLJjAzSqBkQbkxgKRfrARHQ8czvGwRROv72+prBWe9tULV820RWf
6q5SS3tF+Uy/9h3MT1gHB1gKgLkTxU/Mdx66rItIHAbk2rNTn5ZnjHgHKZc2ck1gwmbf7AXg5VWQ
pB9a9JdQMvRyC9ImY/qK2lhUS6QdrBBhpvSmgGvmjfc7VD7LNSOwaVOL5Mwt8GHktX2p5vv90Egf
O3/kMpgmvy3PSDL8neWayM3wnFoIOuNs0dIUtt/FmFgr1wLOnFppuOmmcg13IVzHsCmi+6PcJtW3
xV/lcY6T0ah+Bcl4wQcrN3EX7CqnO3C7DaIaqQUkRgX8VpIW6ypmRuCMmP2oiTHPA1jvZdUnsIop
tHkTvXEMkvB7msPT8B1SZXdhviqcN9PP8VwU435CO7i3N1Re/tmb3XQoertGh3xpC2fadvR46VhA
TbO4FE69eWEWfezujWe22aSfNa93oiLfGEgJT2mzr6b5DvcFViTZEdZVJ1+rkk8ZXrscigRqSByg
I7m4NrEIhI2Rbe3Y3VeVpMC36Y2DUVJDMrXUm7ewausZu0JsPuDTDB9Soz6bpkEkPuE+ZYOmMHXW
3aoWI76qvZWTIsbOFkAbpjzfdCPdlZxyubozRMsKTH0cwsST4ymjOBk1AQNZ6uJ3FsstxAVrqpn5
q89lpydSYcEpPWo1MBZMu1+2QTVFEz4ai4dloff7tW1wPO5K/K30WKrsDXvjQGsmUlwYMFvQ0+9W
ZebaMxlsEbmWG0tgpRv9CctvYp2Ieh88z/wxTc43+jauBsOtlVrAOSgMFx2HgZKsUTnfc1dhSfrC
bJ9h/cK1MpI35c7vTzoepi34te/Uqey9e1OA547GI86UY5gJag1sStFFSGKk92Fb5GDN8Jh/NHDj
PzBqrcyGyRlDTihIFaXQ6KgMFUz/lmZ4tg3Ok7wud1QyP6RWXEzKdzy/fy6D5o3Q0bmZ9Wdd45gO
IGYXgOPjTH9g4so37ZTsKzs7pEP8QTJ+bWE93/SUxx9sGyuBVcGm8HhkL8JFurat8DwEs+YA9Tu0
h+VB9kwypWF8M2qyBf3Upu+Ty+iNZC3ubE5FmNr5A6YaTvFQXMvOdK53torfVA9UhGefCDgGh4PZ
ZlzeNxjhyzsdrsivXsbZzA7Q5Brh4b8kJntWsc9aaNbys+jDB+15go7aFiKHQKOameEI3XtHL9TE
vhE6gzTA/2MY7tkPx68SERXSXuaeU925ZwnZkJjj9R+foaqnWvttYHKtFM65HEeQC61CojdLKMgW
U/lV2Y3ZPjfjlxbR9hy6vU/IgV8Z918N1njM0FLP/hx42ylBne/cqoZmEQjOlSOm0vsH9jiCzUun
oyL1jSuh+nzrCVz2FPKNB68C0ZdW4wTgzLJPGDGAhE/1sxBCPvXDPEIfKyYA6Ia8KmvLIuBckSid
qx9jmtfSP00etEG55nWQN5gDUAst2lxGJa1bSMdiRFe9gzmHcz7lO8kDDQXsduZtSQR2zvxrrHW5
XYy0WePpLaIeePp2MoEg+4apjlVSjChwYLkZ+O3QM8qNl/fDBYoaeQlnfrW5vaHpLNWKkYB39qpp
WjvuRWjTuibS/A00vDrIEcwFtSPPA4MjLnGlg7pcX40+5dqt101S2Rcvm+2LU+Eds6cQDiVguSHF
t5osWBYkMwS4meZ7FWvMFM6ybMXIFdx0SP0HEOix3AWRY2Ejk8r9aoYdyZPsNU69nsN4eXB9DlNp
dfA7dzrwrnFWslzyw+LZt27O8ota2651aj1p4dblpk92q6d715yPquW2Isvusx8CNJqiKZ8Wpszb
ypm4NzMgj7qAir8+natdQeRto5J8fstaDUaDv5BIxMDBAeGbCqu8VJiqViNu6oZB+0lUCjM4uTBy
Yi2LfFniOa4pGNFENhRsCw4mVvbNYha0t43Ajf78Vi91c/y/65/9Z/vs/9j9qh8+y1/dHxft3121
f/PR/v23/2+YbFlJLayw/7XL9rX4nKmF/Rdn7X/8pf9lrfX/8mjPM7kYBoEN+fYf1tow+Mt3iTkK
3w0FLWkWyFhuMH367/9mhX9hm/Xuf80PHVf8Uxsf9X5m4IWhT89W4GDN/W+Bee3/bKzFTeuEJIld
XLWO44f37rh/wtKy+Ji+U5UeQ28r28yBbxH7Lb+7YTPecjonmVV2CaFqOJiD9Yf81Df0Tc7lfjTT
8nHK7kFs2+pfcYteWcmwWhoujPjGFB9BcQNF0H6avV42XQcNwlQC4B8zg0Nv9d4Z84JJgcwo4hOH
HPVGdwCFVavONsoXXATjt5T5ZzNV3pOqjJdGpdnDWHkicpKpiLxh/GQapjnY6fUyA02ZTaNCNC05
tMtqh77gohr2jKt6I2YdqexNkkBvC6VSj5N9b8MhrYWRFTBsT+3bonHhdoJ9xrL7ixc63nGq3PHo
wGSPhjC1Ipq/qjXHPQqz0dt3aDEcGO5G3rRgTm0lRrKa4z69NEzE0z4Yn2Qr96IeXwdpLo9MbFdT
ocAc52V8k9WPkDjDyrG1PJP2XJSTPHQlXoN67spIJJD18gIF2DcYuSe5b3EdbRgPpK2THMYaTAjH
85EwqzzSuEonvRj8nZZUr4R++01vtNEdtRQkF9P0DWs+IfJ2Y8yTfSqxC62brmWa59DM16UP+TCX
JzdvjkvPKlt28+vU6onRFuggAowksYD1BtTPptkdRTBM1UYEDQclFtd73jBFEcDWP+rwXbEFb0TT
DwT4/PzE9LKMcmg/rTcEpyX3njHZJIRUEKNLjFFWj4OzEck3ets1bOfmq3aL4cQ92TB/2Jl2T94M
BlgW3t7Wdnoa0okmo8l4Xpb5arVJT+Owj6A7rVnhi6uhEmsTxJ8EUNXF6Rcar7BmeotUUKQhbjnl
WzP34ZFnOdvk5AyjsewuRbek3IEAoC/2QeLDojem3ydp9w2wCFOifexTMoYBl3z+Qh1W43z5sXXX
Lml/8Fc1Fb81yuz9j/g1RlyTPpSBbOfc7dIyP+OIeLJUvPbgr3F9wIPSRxOQZXxASx81XJ1r/scp
Am9aowHgWkNWpKpGMGhs0IP6qKSZLun6QyaeGyyqvCQ7E1dRVdMr7Ft7Ly1O0jRxltOyy0+r97FC
cm/POBcTe0u6YTM6n3VlU2T8nLbGsZCWvcqpSRKO1e4Aab24dDluqjgaJW9TY+mDjQNfY4eIdMdy
y+YcxtNGjc1yxsUE4T+98nCY584w3SNjqXVQzOM1Ly2iu4bd7UsvfctCj8iMN68TszRfhjl9c0sk
xa7txAklgpLaavS28wj92Bp/zgoHRE6cADRvVl7s5likd6yqSINTP+ifhpV/Fq2NTmhq9xw8S/Lb
b4l+nvoloNOmrNbzUE1Xmqznw6KrX/Y09rs6d3B03V8P1lPWFTJKhKsWCFlZ8+BD2o06WxN89rgT
17qtIk73/lnHUx8FI97KwfpSHgorkCkn773XCt6JEYqZEnve9W7e8U3oZXzM51RR5bOoCBNER9gM
+3eOCvIk8floVyJs+HH3Zoh6W9bKfxNh9dQ1yL0tjr9rgtcKMYzwmee27zYtTqdKwEsi+YtDUy+I
f3Xxljd5vc/UYCLcYBCYaGr4/7v8/1GURtxbaP/rTT6qeeD+ZYv3//yN/9jh8Sr8xWQSBd5m+wzE
PQbz9/CM+5dn0pjE9krM+75Z/9MOT88W+7jrBxhl6Lb6B3s/+MsjWEMXryA4aTuB89/Z4v/zBk/v
bcj4AZi/z5fo/efC3Xgcx0GOnnXIeNvZ+G3KjnDzWO5Vbf9vKPfoc5wW6OFLaJD5+e//xmGJs47v
egH3ExF4nGn+9TSBfZtHf6DobxQp5I/i3osxUgJZLUfdA2LSRLrJeRinedE35ic/ldvfZIATYw55
NzNiMZb8NiTGsK6bojqwiNW2ctdMcWCkyKMZ5lFsQngZJEH3OqU6sg1acp3gjDrlXme4XNsaqo1C
6K5smqFoZ/0M8fKnYj4KfF8JQJPVcC9xtUF2JmFP0VGiKH3KK6ZXeBJsLb6mTEdxCYtBpKFeLXx1
AdNd9n6ZZze7g7k3WFzCVeJfE9dxwSyzDQ83AkfBKlgcNmpzvtYhXJz8KZQm0IVtrF+Bp+QCmJDd
0EQjnKNqjI9epd9Mv36msmczVMV1qTwa5LOdBNJdj/YzuaYPl2OPZcwvU1ysa6BCls/4p0hgJnGJ
YbHJ44CeJmvT+yadT312mBv04Rb606rMbXJP5XsK29uok4zAIUhdvxvOmiIt4juts3Hc9JwxvIFb
6mxFO+IaIwq68/UCzrQeTsA0CxjmAXrtNsGxDsM0YODIbKjQYaTsIt1289MEV1Tk8xYz+33OJtMN
XyEheDTMCB/DdE5JS6z+J3VnsuM4lmbpV0n0ngnycl70RvNkMpkkGzeEuZv75UxezuQb1aKfol6s
P1pGVg5AJdCbRHUAIZi5uSs8JPHyH875jt6D65kdp6zFfis8MfBUSKzCvkC8iPuQyL0euOqHkKC+
kZaeZO6EWzk82aNX007xtoTEbB39wR/p3bFxEmf0rIX+wXWjZmdDUAFpUhh3V4crUIXdVshMHE1e
yWNO4iTdE+zhTIgfxNAfCx0Nc8GK/05FhQy6wQlZRmrLoMbfdHp3BH+JIpMhUj7QXGUITZehFQXX
yu2mzRBCWNf65mCiY3qu+YvsiwABrc/9M649dRtJf7vVvuwwD8TgDBjcqzq1QGb21lPmpodcKI25
6Hhxh5APiNH/arMWfHIajGskGmjpqkclmTeQIhVQKU9XPtFr+Nx3ysJqhyrqh2kRfgBWlC0c409Z
w3TqSq3eBRUIMIHSbd18aoberky3eBLwD5bZ2D17Ufwkq+Aex3voaMxqnSJaSDZIywjMY+DV+aKz
2XiZAco8iAqfEzZg9HmMl+wHYTO36GluCTjE1GaRjUa9Z3FBWUP/2jEzSSaKYaYYT7lrP+XstreJ
y4ngy1WTOpS3uXOHX8gwRHYfIKa3jW5hjbasXSvSH35VbGU87ZsRXlf0q8vjfV9Ul3YCaJoS9tY4
s44HbWcvO+7obQeGZiUKRNPVZL6QGsCO3vKeVVxfc2b6msvmwz13bbnp0MGNGJPQWhbVqjQxrje6
GBZRMxd06ncax2zQ8hPqu1+c5dvSHp7dZBenr43fg5aS049i4lRrqCiReZ6lo++C0H4cI5UvMtbm
VtF+RU26o7adWaiLIQ92ZZ1Xe9dEh2geCOoK50rlSzC17WS+lD2i3NyI363MfTJg1dZYxxaw62Dz
1fUBS8hqYD6+hDqrgF72uzb6HJzpVxYaV+Ymi8l8NIxGMb3zoUSLT9tYI51+KyCp1RTCKzN2DrCo
ziGTVqaSrDWCUKyEIkBbDxzILOXaIbqM3fOS8+agZc1P4fZqo3yZ41hoH2tbfEJkmnWkIz52COxo
TLVF6rW/VD+KRV3ZBH1CIzJVYJNQBs5lSPVkUaFNXrn46/VMAVgaXNgz0MZd2Wwd0f7UPJfnbpzH
ovsCUsCQqyJzEnyraQ87g0C0taVPGkPm0V16RwgwT3mfnjo/QpuhoSFX76k3fJWMOkWJkYZ82TqN
OALg8qp2XZft0YjesKfDRSnWVdb9Tspm7amZ36Y9AuDZ5kbwCOGQdxEirikPnXUzq+jHnJLFpzYR
FNEsD/193xkfY569cSpKzG3Tra6SgwUsbSp82JPOo4es1gfQ0KYDpN8W9sqQ/tZsk4XQ1sQq4WTI
uGV3dDK4PnS6Pi4XCGg/pd/PiW7PjMogjbUnDqGWPQL6bY7EpGH/lSXOE+vWrQ1BJMgBSiYmDMFp
o/lsYKeULQpAsya+1Ga1G0wcenLArdQcEJ4+1HCS26UE/4XS7qAr1g2WAdsvxQsINSU01qNIYpbs
6pduF9D70K57ZY5ghDo38wbWjyWJDtVv3a8/+97d9ohhDHIM5zMhAprdAIeDU9rYZ9fsdp1t7Dxe
fDVZP4NCzl4957Ue9OP3D/zuWgcPOlDUtgx3nSBifJAfJbeMprGfCNeFLPZbw9jSTNkH+swP0QV7
FZXPmv/lSPoQFWAkMvGTXu1LN+tmh5QMCvxJyKSzgI1MhvxqqCFSFp712trKv0JlQvgXMbJHGNwc
LJeI9XHIuTOydsHflKe3Amx2ktis7duq2kvbE9jtA1ZIhrrq3FaOuhYRYpbFj3pnc4yrz9avfhMf
dEs9PBOmZTzEnr3KNQ4yNvls4rTyOM6LxIl5iaZVDIsdrjHwuFrb3KPYP3TovbjNjXwUDClec8nY
VE/IVqOHZEqruRcjx/s3Sf2j8lP3boMlYkP/NpSduA+oTBNejSxqyhvyiB0yoHLZm5+YWsM1ho9/
czPwP9Ay7xum+S/r/Kj9+vyaDfMP//kfQ/Sz+Hu//F/+8F+Het6ffdtnOucKXRiWN1vx/yj5ff/P
UHP4x6EvmAtioq7+NtTjJ4bnC92bLfWzy/6vcVv+n3V+KyITV9BBzH/qr+iAP9KlGIgyRZW/ij++
/1PeZpciYuLwv/+X0AkP+4c63BGWjQzLBwNNY+t688//bqoXdY5rW73l75TPGjxshHaLJSrmBmZV
W5sU1eLFmvphS24hMhe4t85o7wjkTXdxYkSc1nqwy7sMhQNaxDqYtGNpyXzFEleuqjw4aIrTN/Eu
jhE7D6VizcUmto2mgYb61ezGRdj+mvi9Fski05XNGkWgtghTB75ruMrMZFv6kovtDcXeQmsvHkaL
bEv8RxmR/WziCujfHMKchp0zXRLty6SFHqZTHLicTaR5LDIW5iyB1jEJlyC6lmDCF1qebExzpsIW
y3mZ1cbmSk7WspGCf4u958jxXKl4qbNWAtTu7RO3wViOrD0AUe8WdfyO4OWhD5EdpB6xYu3gEj00
xtMyIh8P8zjuIoUe/Kqn6KOwjqNrroYAE3pnnDI9/W2e0NsShHQaknB4nYhGZUoy7R0PNzWKoJ3h
2F9wRnBuE6qDvBz5nVezoEKDeoyNUtsrq7rVRlbsTdXygnUIv3VfZyHkfc4jls1spam1x0pLKoSw
3UZYmo4QnMrC5jcuDc/70QT4GJtI6lhRbfKckCvT7+nnPkq6tUNG1UrDa6zpGvLYron3Rq/l67ya
Xo2+aLZ60x5gp/wspjabRXXMzHKTinbhCKYyHvIEqbJnxyY+anKAKRRhN6xm0XGTcK+rseyJyQA4
baDCkLWJ8AMv06PZFT/Q5Fr+hOQlJYJFjsMdid0FWbGRmMmt6iE2zfiC3DZ3Q02MRDWblBzHh3/p
T/1BYK9zsxqd8SivTgAbRsiyeoyKdtpVCmtIix1yPZlpskkCzwG2S8KAcGJudm6M8XTAE82ssdza
XULlWyQf2CtjK55f2waQkeBWrhl+gnsO5UOqcrVqG/TsqV1meA4bbdWD+SElaeBD5hYOSG59F8tC
XH2zrY//3lHM/8DTFwik/S93KbfP/E+nNqr/dCmaov7P//P3p+8ff/hvxy+rCs4gV5/PYJYq/3X8
olj8s/DZqNjgQpxv8Mhfj9+ZSQIa8C/7FN005k3MH8evMP5sEJzI8AYLk8U7/f+EK0ERx1P94/lr
cO5yAjM+9Rwe/ynvUOpsEBSWZq6tESSbFg4P+KuuMQCDG/IgdcMGzknSp+5BQ7DIXt1I13HWpxCU
DSqU1LBXMsGQ3VkZ9D9W3hxePpycoT71tl2vnYgzJA0a/SiJdPZFLXYKrgbCHPLoj98PtALD3kN2
ssgpitBXiBqLIxj0EH/Xg3K6czKa8en7QdNk8pevvr819cFeRZ0VLQ3DN45+2b53nZ5e/R4zdTwa
5km05VKzc+s5RoutxnxGFofO3aJRImP2IgLmy1Xt2iANJCC4CKjYmCd3IKHmQkWEBfn5vlTv4Djf
47GFi24MqHCDc601G3YY4TIRxYVMNTftTiEh55rm4K/S+mIZNjYnDIlFeYPnUTnyFEzoyd0g2HmB
z1qoizZJg7vUdXBpe70LwcDZCzPekln/LsdkWrv+8NtJgFhroL/braXMY6uZn1NFKmM+u+DKapHj
X+eAS29D0xaLApPSBAZsAUx0WEy/+l7/SZ+eLuzpdTSMD1VGX3lOjEpQGE9S+tu8mW9z0CR9DRyk
jwArTVitUZV29acDB7xJzKtWE44IC/SizPPQasgSxM7LfqMu4YkbEgddFh+h6WKMNF7RCK59vALL
LjXuWdwAdZkwaCXhypGMPUb/nbYe9VDqvGOpYl+VXP0c45rQwmPCTGqZcAviv/AYEI6JTNH5LC3i
44w6RSI54cFZFnHQIbUpf4dOcsBfoG1U1q0IkHmBweKj39gFaU12NFaFdiYSGDA8LDP+MKPw2jWw
ryRxMqMEQxPG+w7a1Zr/0WFl7lBa2zQO8ji57xp7MQJmirNfJsPGNqKXjv4XWQszPkSnE29BpsOM
mRAiYyTVY//YwtRc0tkV3JNTek3tMUnKH8HMUms6vNtcLCBAi+nah9FjMrYfQrcx+6ptrAXvfmf5
6DmvNTLshaXHxgJ9I7fz1N3mI3yg0MEFAb/qqHTCpy1naY/DbzmyhWydAU4hvLEIBQXLkmqTkyVn
SoYtjV+xkkuTSxBUF780IPmAXtdThO9iqJqF4Xb72KhBqmULsr46GkC7RpAW0kqXsjxoxLIjo8wf
WvqJ3iteyszGv5n2Es3h9DWSdIBmgmFHD9YlcxE42Pc4a6hyCB1bmVycPdZgJwv8o+cHhDbnB6ML
DpGHqCyocLmkerGvoB6RgMIUz84gBnT5o1sSIBDFryBnCDBHrMGKK+Hd8Ic9WDKYDoVxmVpQu7V4
mzpsaC36t9xIDgEAl2VQd79c36jwBewx/14K1Zwyq/kqPa9ZQtuO0acZAOgDxU5Ln35XHtReG0fV
pUt9knyikfc/wEY3FiaohOwLG1e3CdKiX3YqQs1j1L/SwLDOcc0TYFl7Z8mqb1RDpZVPXFOixxrs
6NX0VpMbv9JHIDZpWA+Afd3iJVEo+jJZRQ/f34a+uvvnKtHbZwQy2caAOXrE+ZqeQyy+ow9TL8gq
79VXNjVahNa48RVNM06Atx63HPVIerCcnHS7Ls8WnE/+FQ63T6Y6LexYN8VBiunJ49yB/dj1cJyl
RIlsfbGUlce2CsoVYOns0YwYm4xGd2khmB47EJR/PIRcmN/f1l0eoNud/1omKkKzl1f6XnmtxSA3
XjIMq+9f+34QSNI4QEMgOSZ7Vs+ys5XH0P2kN/Gy5ulOadg0rOUgCzGs4kJy7SPqfu9YYUY4KKmg
c6Qs4WksjHMUYtIfoGEttKLx7iNpsqtIFemOJsW79yEhViYNNKNjfup5wbMmxLCsOr3esewe7wTf
val6BKho2Q5ZLjARc6dpmV7n3SpwiWJUI6T5vJx+j24NItGs3xCoM0ObKnWW0eDsvLqa9vaoqgc7
7ylUSSIlzYGZYY85GoGS/rMTpvNI5S7Jjmjig+YmoD2iUofsDN24tcAO+E0b401vfDBVVqqOBZu9
Jx0vwg5YxhJP0w9kmBxh42yMz6Zwx/HsnXKqd3syWnRIqbziOGjxUl2zNG6vBJynu9x2cjztbXv9
/kETeyiZMthWacZkD3wK0jRMn4xS7WU79uVjKIfkHE7ubjBC5sIR7i4jT/y7DsLhjOkSBnfAka0e
cLame0Whi/bevRYwyBZd6N9bdHpXzr04VuEtLXx8wqN2MLAhkOaaiEcvaMUjfMueY8m4MA2FeQUE
H1u977wlkX3xyTmKqvSBgaq9Gsih3NaYnlEcEc7q8A72jf0mABkthS6jJwYrNTSLiBqEHAe4V0m0
DsNOJ2Svx3kvE5IUG3Xs4N9P9WtvrNyIVLo2m/a9FQQX3AbaxQujA2GoqP7DsjjbZdFvS+ERYOQw
QmwzY3wKma0/KTgv6z4iTQ8fznAoZLETsVUsxzA0jq1/TcDSHfJwCGZKxMAB5VcbzSIbCoMeT1QE
kXXI5gdTKm3FwHLj1JogxbAwD6E1tWh2+aybRqYdvx9EU1bHzn2Cl25tbXsOACSJdUnoZnaE/5uu
YjAESy5SGAFBbJwD1zLOncmFUFlEvqFOF4cyRbFcd6omL4PYrLkhxAqBV4UP5cTwHmxAVpAP4c45
NQJ4LvRPXgMw9dswtZ1TFhiLaCip/NpkO/lmQWCAGIgXmwX2VkssiEyqk9Fp0CuFRAMuUBmYGWM8
mtKHDvsIdWOPXJR56jR5p++HFIEbEu9keGAFh9WtKK592fbbsQjDtT97L1OEaAdwNNZep6rbidRH
Cz7n/fVFQAqvdQxKF6BOrbvnYLDecJHCxmHi6Vjhvsoz+k2fu48W6/mmFLziwmVV9beH//bXWMR9
WGlBL2wJzGNmVZNilA7v3KR4kQvX54JQZD8Z2p4hXrnxpRW94S3HrGKEPxnEIx43JufiNIaz7/v3
OswJhC5LuPgGgINhiH+aSSK5Dan4Eod1STJYQfDgfCLVBMYshGhQAk8P+ej0N0PPnQfcrwAjZqOM
l0T7fpJfTRKVj3YCQwG38NLOpH/TIzDzOVTVFaf1su9rnzhwHgIM2iwEHWxMgKEW0gynHfEoDQXR
sAaFUu/kFBVvFilbPZJw9PLGVZgq2SYa9ivG7vVlMrRF4WTxIhjZechQ0oXa5boJEm+nTb3zxgBh
VTJeeu4iN4QIxXWEwJbNSONlz3VdHFzHh1tCGDeiwiQ+C6I9l22Ac6ARyauU1Xte9dUtV1Z/QNLw
SsQV+wOhxk/ZvgnHTM4yYSU0qnDjGpl/GVSY35k8QNhoUDxWUR9uJ4rLlR/bzacY3VUFoPA1T3F/
Qz1RW9NTBjmufbmReDBXSSS1S1tD4+Itdo5Vi5Impwwgx5kA1mEUL+WI3dVhLXD4/lY6HD1taleg
fvhpoWjrI2LOackn9qFYAatUvDj8RR6p0N8Gj0zfRk3Oo5w0vD2hvhnNlIOnzoe7tXGnxLjjQvEj
XV+5seY/fD9QKuXyTMhQvLLw0HHWv5W5b/9kUxUv+0mVF9VnzYFnKpZxq/DLI27fNnlfvMW1eXds
o3zqBsLNAXUXi7woIoxbIsGXB6BZr8sYpp0uPz1rWpm5PXxJRdC1WWQdWSpYP9vcjs6+71eL2svt
lRF1bEGmNDjhxsFEZZ+k0Zt7bAisUwWRaHmAJTPFybUOVPnUZNmJjVJxSDwzP1QUk0vZ1HemVBJ7
DaQq/sI3LdfkDYdWWI8RgGtyxGoR56fKrs9F7Ka3KY1voQ7NTTINQ61SkCs61tDidGZM6bROwmQE
j1gROGVWp9TlrubUKFlzB1cRMQcSj+oh1pAAf3uCKqXdYXylxxos6IUlqHMZFbl5AQFTBiOYZcWV
s20n17rhrwPnkYzBIS3wiljaVG5wOpHRprPFrk2r3EWKCCiqyGEdKswlXh0GN4aB7ilR1adLkvxt
ymFaoJWtt1lqr8Y+Eq+qIhS26woU6q7NYKgrDqXp1Y+aSbo2ynDnU1FmikEd0rLBZZYbK0hz0S+I
k28WiK13IwgJSgLovzFrgqSqwhQnYSWw21qT69AmZFDrZbIPTQ4e1AQEpmMK3xXWoD17Up1h65c/
8garQll3HsnxaXNSkv+TkNCiH4n1aQR9QuZySxy2L9Yl7/RKI6f7obU1KI6zFFBDQzz7wemxJSJu
Yn8djDfjRdZO9a4VRcgCIit2VRBgC67tdkNiEgEeII0R/hbHHgoxqJ2K2wlafWL5YH60VUMKw2Bl
22YiSMOqtRHlWWqduC8pzIf+oyWy4hzMuUxsGv2VrHD0LGKt1A5/+dIz0g89JT5S1xLvCcq63OcE
khkGN6kxjI1VP7jFvSaqCkoUQzbUhpQ5EHVevEl1SB7DQ9GFvx1Vl3u/nh6M2dGFc/zDr+l7CqIf
x6pDvOcNYI2kVz8BwM6icFj7dcCSuze0B+Dy2iopU7n+pupV5UCwYtk9NtpLW07FY252+aUuDFDz
1t2oY3I9e3886VVVnvBB+HouQIwM4pRKV5y+vw2c/BAmTv/Q5+JH7wgUlQbHN75X+ysDX+AlrY0j
c2QR3N4RrmcvwmsBiMG0OziyzC84I7NlmnCL4ONGikn2s60iwd4sCh/HxMmPTeNa6z4V4ljmpB60
M48iogR60CGRE5vW3cOMU6Hs0rPweygNTd1szaTYeFrdPmcvbQ6MNQkjSOzpymT1fa6tYS/Dvr9C
m2uYavtq19pp9Ug0LqDUFs3J4LwnkHdkzxYxI0blkORL/HQJQW9W8ctxDpUZZl914F9Eaee7CJnF
gb07U9NUdWsFvehCdlp0semZFlZOFFTZBGgvI7j6CIy1pQ1af5eSvodZoHpyV0Wvf6nAZ7VlF2Su
2UFFVg4h5zH5hm/sON9oPLRfWOkXtl1E2DqqaYeNRh7EkKTrsBxbxhleeHIzywdAZWEpcGLvMwi1
Hy7rt9ukuShIA2cOzyXutey0F1lk57Ko2TxjN1xgm0luHV3ULmrddhs1BLbNnOVFi44C+mtrx0e9
jZLj91e1WV8o9FDKSKe6xPi3YW8C6tMCTI8i63CT5PWqyojl8AezvQ5GzRUI1RI4ElzazPVZFZpG
DqdDxsfaedKhmjxo6SQwljXjzr5gBaiepsE6+PY0sfOcwq1bgszX6U7Ota6lKPMdH8lG92XgAbpr
Udw+qYqBOBjc3jDORdWa+OjmLxFBfhN6oWwM2luviH/6fjA7AtdI6lBbaKr1gZFYtiSalFB7r8Do
AkeHrX6bn0GOyp3pZuoY9aI9QASydro2MXOSRrDOa8mSmPAbEba4cu2KljKeCXCAQhdEmcIAdKae
DYbFcDuNfqBMJjIZMfVbGCfpAlKKg3wUMJvqC/egEHpZy+8vkVU1S9N51rtyPH4/2GFV7vrUuvcZ
EX5alN3MIg8vMmSbqmtzpj1bqa3vZpi0p3786MoTgWfHODDCqyrb4tzPK+YuE+8sHvrnoumPXpRR
og8Q8wNKtopsKpa83cro9ZcEi+sYiDteDBfwLRKchvjisHaH9YCechuh6lykI8eOh6XRteQ6wVBk
a0xBLFUyVUTBmzJBjKOWN59KaWElDs4dPmCL0DUeZhs2dJBMI7KX+0TcVUs37D7oNz/FNI5omfhA
FqeJGpohQl7iNCzvAjmXg2p+YaTk/CqS6AkByINVVMGj5m2y+ciRKcJ4reievKQJiUcDZ6cLf2V1
8BYI49iHqiAux5uzuKjxlxEJrwyTodM5xNuOjQAAUaaMPjzjjiP84OTdvavUcRDNLYpwBJLQsiRq
qV26heq3Bh43PibFMqvigyuwrBUA9EKS9BYyUuYyURCrgolB1viqkO5Dvo5mQ5xY2YRc0UE78Ijh
P7s/TTHAJxbWO3oP/dE2is8yGIkTn2RIIow3rmol69cwwt5sSl3tv38qh/qt1a0GF3zcrrJIc24N
+VcwLPAKV+Th3HyvmtjEgy4TsgGmV6LbS0HzPsJ0fMLZWBzy+btOgxlcEk9MtIexN7VpH8nKu4e0
nBtLDt4qjzp5ty1sWQ5FM7o6wlUamZ86Uu+X8PRrqFk5mcs9sSwpxNZVa/NiNN6oMZTJPid402dN
A5U4pPU6zZzuFpdYjAYhLj5v/I0ZWr5OEgt6zwye+/fudf5/NdIYmAPRgv73Gttt+5l/xu1n8w9L
9z/+2F/XPv6fMV249EN048LQ/b9t3ee1D2k/7LrB2Bu2MPnRH1t3djse6yADGw1CW4uNzH+tfXDZ
+CbLc35uCuSqyAP+acv+r7bu/vxM/7T1wbFJFoWDMNZnh/9PW3dGFaEJ/bvc65PxqOFqOZhAXIHu
kGFptTp71WhY9jXFlzDLF9wfOj5Z09mFPpTJugaZ7cTuuXepeHqXfOF63j9+f9WRk7aRo/2joIp/
mnePrc5JkH1pum6fChD3cRw1ZxHIe8XU8CTKn4lypltJEtzGMcOQjHNGmUWXlgdGBeZq5BmXZp1i
SPC0iKiyxGQf0wbE30RkhaAeexRttgY83TFIaseVHoLN6x3yhiE9fyAJbfASBPLqDtEldsV0tTR5
ZnHBDYjNRs/iQWsG9l8wa5ccs9kOrd1nFWPnjNPhC738r7GnyKkFUXgpjK6a4R26efOIDvIoyc5Z
jyVlEeXDwcLbc6o0H38JXrqDPxhflswS6HVNyIrBh2xMJh33asCSbkCKRJs6J91N3Lc+GSd2a6X3
oInCOKDPyvpxOH4/BMFP24y8beFJb5lgUGVlMdG5VVa7UkzklqNO8GlavmawxxbpRrRVfc8A3a8G
HQOiwQZyybOa+5bIs6VdERbnxx4SNhiYHKH1S9Wg74/L3v8sMZU7fbWvZZmck9jwb3mVu4tAT9t1
UFVIBY0gdTdV013bOQdIPtgDi//QrPWdLOC6IXsoibtMyw8pjGcM/mQ6R8o6TQ5iU1Dq77pRD6e0
t3FqYmpfqrFojmT7NYtKmfEurPTpwRziu07eqnRN/xkISfjIthv0nkynxyFVD0Gv6sMAmAsLcgTh
KMy8GWqP68mLQ/2gzKKaV2rrqozTW40J5A7mWujjT6/v3K2PRO4AxvjDUIIYNnPmdGgERfHZW8PA
mB7NOGJz5URHezTkqSnEawxGbCW7gFsSlnAScfRxJR1s88wXjpEx4adhXrlKYRocR/2BWCv7EBYq
P6aMkIDVl7BumEFbAs1fq/9Edi4ee1XYO/8+EGynRZDX2v6pzKNsk8sJDnUf6mtniLn9Zmn0yowO
ZGr1Y+iG+aqBuQYC7dCzfTuZJNkd2GcuMb+Wx6lJ1LHKiLHSUyOma3fLY052wQKjvzjYg4xfuNjh
VCT+evLb6oFCiGVa6LwObAyz2m1onZP2FGgOorvcnzZ111SH0XW1ReBGYhXCqt0ibv4CvpAfDc1D
20jEqOxQV+rEOVaasR1KagTbLILrFBPVKbWVJvv+4JUhA6VE2/dxl14j6dTPYfIxCu/GLG18tO3G
OGh48Lb9vLGIbWKXSu7jjk5bhkO2uMmyB8NuQd0tOu1oUQYubNNh4BYGr5PgA0gInVrGaJVPnUsJ
lM6FYjSXjEjV7bd0LiN5NX/Ymi5YphGcFploaaKRYqqfC9BmLkXNuSgtSQ2YSrNkodcyJpxLV/gr
cI3mchaNHnvrucSt52K3mMtePMD9kz6Xwu5cFJdzeVzOhbI1l8zDXEF/P6TU09D3wcnOJbY+F9vl
d939/aXhryoqcvZ27RPyVv+eU60D3ycocC7gGc6MZ28u6v25vCebfNrqVPzuXPo7F3tuBGRGSwCG
RD40zlNRm9ER6xJJQC5LIa/PoqXfET+Slqmz5aPfXs3RbQnEjupVq9ef9PeApebGhDEO818+Ihdb
psS4WupCrtbc0tDXfH8l/JY9pxdF5NHNzU88t0H93BDRSSU3tLGMmed2KaRvcucGyptbKQpCZ6vT
XVFZRzeNfquYGy99bsG8uRnL5rYsmhs0c27V7Llp6+jenO8+Ts6izrm16+jxkrnZA7dZLYPvBnBu
BUmIJyKM7tBbsWSvnjJ6RmduHmejKpR6Oko1t5b23GSmUUG7qdXRxZkfVIbsiLAiHFFzg2rOrWpD
z1rPzavrHLK5mSUEL0FOvBSALw+SUIVtSueLl8t5t7lNlPTE3dwcq7lNBvIIXCJL+qte9nvkOu05
ALpWk7SS2ZO/DW449NvnWOaMLVPa8Lkht+bWPKJHp9W/G3PTjuNDPXRzI8+KZEkWym2o2uQ3uy7q
asf9IRJoRnmqmdfKHIn2bSdgG0mW7/q+erTA4dyNQr71uwJ87C9rDs50r1E9iA+NpQSL+UdhM6Ma
OguKlBOJh2DQ3/EjOGuPZnajhqw84yX+lcmYPZQzxU9O3/+EbWMuAjWOa2JbOY7G/uhObfMEpccB
R1SRttaZN4+PwIvlA/IITH+O3zzFSss2WWaGOx3j7EG16meiqfyQ6YQnu0yI2VW5/o0wxIp5cM+E
PyhnE6hs8JXUFmCbtn/2w5EBu1mXGPwAtftO0bCb4/cZvS3fmqDZsEVkG5BDWkUYsmsbSyegkoc4
mcCZ5NWxnAgkaLsGrYMWkJYdN+ioVJ3tIVUCuR/jvdvY8smG5re0rMDcVZq+JPBDXVDf3WXbxlsR
Gsyx4DVyyzPaVY3/c60iLERRnvAqF4X70Q/D1qub9kW23Fd7jxf1+9ejDOAvHfAbmEo+nKW2iwqS
Okrmvy+aUv0qcIi75rZSvxQ+120Bv+CYEzILK6XrV5MshqPA5JAEIfECLotoZ0TSa4emOsMZPXW5
hQVVms5WRmnChhUIsUSUfk5JwiDoLS4/tAryhoAv2cCB/WiGJ+L35E3FkDLcgS4Y5sLR4w2SynsU
HNqLxPCfoew1V+WjblCapq6jqh/7jmosaCb1uf5+rCYv3+Q9iwzmu/TeIlyNwALicBLnBtTSBhtK
AwxZw+YIUdRPAPEzk1ae/eWOl9zTTo4uViOrxaVdxlcgSaw3xoZVu89Uvi/1W815jnvxPRlZbaWa
dcOLpa0HO737HnRB06+fUybOsd/8LHoYvgKxsu15SzK6gUXhBi4hSywDa7gEdb/pGLsJJspWlB08
E1ZTbSV304kfhvqpyaPnZMidxXAxiLFb94nvr5wpxYXS6iEwdYG3loklSQE4pl1Qvf1R052D1ahr
xYxlhSb3qOf6i5LYtoGkhjG4aKN1nx03eqjS+rlXKQFRv3273JXunD+qvTblZcrCezMY5PDYPxQt
LSDYVSG4agcM2ImEjZ0hR1WmvYMzyZEIGGf+Gx3z3D2xP7sNgEonJ3BezP6d3nIz6UR+V9qAk0RL
jmQ4o2vS/HDVGtXKqdDUgOVYUKY+a5a9nYLyscXVtqR0RGQ4bPNuPFRF/Fxy30Ax8X/ZO5PlyJEs
y34RQgAoAAW2No80zoNvIKQPmKGYp6/vo8zqzAyRrpaqWtfGxGnhIaTTzAB999177p+083/Q2lCv
WLsuh5AqkaAkxNzYxykK+jVc9sIFmrmrPAiEUv4Zq3M1ueQHrGSdUx6sBIo1Uh1ITQ4nvJvmtdGC
QIrYSFuinlcNquVKWsGVD7PypmubICG6zWmSgD8FwMYxxtzCyPOzqsvHyKUralyCg9t7z3OyWCux
ODeVVFvVMmWLqfkYq5xRhOJjf1Frxwj1AHCi4wjltVHo68paD8PVJbi/NTBt1cXFLyKomUkKYhlc
ZvtWLzWfgHnEURHepbDHxz+Rb2Y7xJR9L9jboncz7x1yKv+SLtEcM5CPwc5vqpcS4FDtBpeWvTWY
5FWizEtULdfZ7/11r2wwBfWXavDjoArsgRH+/v7O5JbvZBfg3R+TvRLe1SugKGZ99JzF1O9Nabyx
e+8PYba3JKnUKgRn53vyTZWwnmOzWwUmdjpWhOdgBvuT9ThU54TFqZNXH6IwjpJEUiIkVhtyJrwP
zGkdj+DlivlrDMjQ9+5yKR1CklFKqmw51GOMQySy7toUFYxw/cXu8juOV5yMaV9uvAhPWsB+Ejuz
SfPCxi/UmiU0J5YRC0wUxM/cKDmQ2QCrOOx6Ft/bnMz3wINhT10Va1RiJSHs0pUoA2vVECDBh80d
2UjnU6k1Fvqbn6h6HXjBDYPoNwHzBYw3qBvuy0QMUkrS2sfWii95b3VsVtuEKzpEZ30wK+tFnNMI
bxXZFnPL55DC54z4j2B7Qf1Bz4ZJkWDP4CSe8yZ7K4HB7RvRGDs3Af/lAvW8KkUKzBui5dwl+F7c
anmPim4bLO507zXnCPjJLSybBVGdf/TsFS0ys6BWewnuVeXtzCDvkd554EXrdgYu47XTmdaJJe9P
4Sb33QDFdpxLgq/On66DtwPvAQxlfZX9yGycJuzrocat2WESBUVlssNxXtOh+Ak64F6U4U4qAjf2
cwnqYBJedVeDNKhNUxzQjpvRak59U17ymcKsbp7cfeCHz9x0l03Ux8ZusDGYwaHuH06U7Lan3Le3
SdBinbBwhqllX7p04mYmkB8PydUPDf/EDLpqXVDCYdX2u3HBcM+vCeoogLbMPPbUBmxIuXK17XEX
QmZ8NQp4pT63jS1ODvrL2yc8O9Hqf2Ws/0pSPCD08f9TsTZ981lGf5Ow/vG//IeCpWUqB7ikJJEh
+Rhq4ss/o+LyL4zEtgxcxzL/lhuxvb98PMl8b599PwIWbuJW9ZoTY9t/CVva2LH+R8ZlzyMQ8zcJ
y8UZhHMEk7TtgtzVgfW/BUeIdVB9Y6eneJZfCgzqXrajee/P0rxPnCyG59DDEuuWKdRVKvatxWhF
Najbz/Ed9WXRfZWkBTlhaNuJMLHQCoCoc5WaD98PQT4APWjr7vj9pazA1JURTioVDg5ee8c5cQGm
r/dfX1scRfcD+/h/PRVHvSfW3387H8zC37pSwIByzcPC5fZUDPlMUXVvM6YVA2iZydiZfjsdqRh+
BgU47gLY4E/TbDx45jHk5+TQF7HnR0VkPdaYh+K7h3r0wzPtCbJZ5U4EXFR7Ul39pLEohobYJdpG
t57nTslrWIQQVKoo16cy54MhKVk5RTCw7Z29W1FwIyGwKz7cJZTr1OyeIjtLqOJFe3eT8UNRNMUB
ZgDH6XBAxAW6ZWeZHmyGkKci9OeT5VcMBnHqvFszAM0kREJwo/aRlQw22TGzLsnMqbP2wFkZS3wc
QheX9zgcqMryjgxcRJbf8DkZVydlNS/S1rs20B/3scfE1A/uox09sBVN3zqrAYnsRuOOykdo4qr+
QgdRNyNvozU2ZOOTyrQbHQzNS+/Pn9JqzL0Kl+haif4hygGOl4VxmMnMnduRFHycVshnpTA24EPg
DKPi35P9e6azMaKdDyOO6TjY6EhosKcvvtiyQuFkp7zm91Ukkrmk9eh4pOODida7umkX7Yu+oJ1X
NofEQ6IK8OXtl7bNzrFVfAE28Y+B1d7EAiAFB+xnOjXhoSfPzTegQGROfypDUUdAApAgd3NnzqG/
n6n/7cwez0xwz0ry1lr+yKsQkZZKlttrOC7Pi0Qnklbm8VrRDGVa9EGFvm4UEPsowqhZ9FdAH5yb
EH5XntV/ppgmVia+XBxBSC6FcvFrpi/SsmfeS9ZdFI5c/X3W9Vm/w+lHraSPlmAWHPdijLWOrfm2
BqRSOe+7DDx1VmH5g/ZVraokTnb+COE6YCdPEcbwJEV0mxFGtm3YJXcGbURHAczIV0N5mhZIBNkI
3CywipI3z3KcjVhtTUtYKyNIcDOPgBMhVHUnWoYBNQWZT2/0xJfpuz+Cx/FwsJxbTM1dAE5B/Wgr
McBN6odTzk1qakGSAZDBcdxXsIbI0FDMVFXnYXo3sMJdvh+oa/qPP/3ruawf+Rm37RSCpEmz+vKv
B5EIWlS1ACOMLIOH22fXPso5GRKGIM5O+NRDj80AqRFYXxyuA0pipeezKowoOsy2KO/VwKhckxxm
Ixmvfdkme9xOW/SR6fT9MDQxnVVVTe9b2PCGTAfiRlQoqLP3z4e6Mh5Tw4aFTC/NKcpz4yTd9uZO
frRn2OW4BtTYPkll53S4QDsY8UM8uTa6/OQ6Hzbs3i1xuuiYOUv0IILqZ4m+pyUOz7AnguaLsbXc
1PuoggU7UGA+08qVXhqFGcsc8dozj3748e/BZYk2cUni8M6pT6rxiV3iBk9sgBzApNVPRnMxAWhy
Ys5YHPbu80QI3sihhJYZnHxC3sulq4YRIQdEeWJKPhixh1NgSpwVpYTVrW5L+44+SMwE4RR/QsC5
Sxa5KdDZ7u0xvTeHpD/HrMn+YbALmZIjXYs3lUH0llacQH3mWp/8+srXZMhk+tNpUiSBkouj2ZFY
yeurrXmSQpMl+2/G5ACiikrJTR7KDz51xwYcJaUp6dZeho8CUCUzw67S5Eq6Gz+J2FxKkJaJ2zyi
O68SUJcJK/sdfn5n5YLBTEgpQv5+ByQ6ruIihpRJmRlvkYhPFgSPWvM06Tz/GDVhswe16WnmZqLp
m2EChxMm9Uk6kDmlZnSaGtYJtBOP9Lh7xMDx1gD0rDTZMwXxifnMpLUG6idi3aUDA0r117rVXNAI
Wiw2mu5+GsUL0aYvG4SoD0p0lDBFbWTafao5o9KEONo0sEeX8Q8xNnqcNJW0EGQ2Cit7DQCWIt7d
CQCmkRX1m3RB6Kad9QaSjQYDgvkVDWYD/U0rEv/camRzszQbNQSS6i3viWamwhCed6nmqOYUITRA
AYqMfIJNxiHXzFWYYg65djCsmsfqaDKraLT+BKwVpnb7LsC3thHmKEsTXRPQro1mvKbAXitcS1UN
/bXUHFjIjWtVMagpzYgVwGLDCmpsoPmxtEMZfg9XA3dqJCHMKs2aVUBnc02fJQFk40jhKV+zaYlR
x+QVmnXlHIWm13aaY1sAtJ06INCacOsZ1BiwtQGYHoy7hvUXNRUw7Ri1kEM/h9E4OhEo4bKj1Kcp
fsjBfVUdxm/cAvUe8/C2nY0fXRSfvSR6c4MMY6iTLVgCb0M4Q+PPGfxMP7lwQiIx+M3x1URflHOf
exWQKWC/FEDwMkaMvWCAE80DZg/Pqv/FnK19bycWCXvIwR0I4cTCOOpqqjBzj7Wi8qNG2QI5bHXu
qtcU4orNkf0NJk6iP903qrgFWqw0vXjUHOMRoDH0tAtkEAjHmZ1tkopdRDzFrO0mRER7SFejoOnN
3gLrf6ZO4jQ5mt08D1fyAh9QZWEqO/VhTIZ81/aiXk+Al3sirDm3UzdMyflKLovCvRu/Wc3duYBd
Y9drw6OZJPf4tM44pcsq2YcTQLfI/imBP9cGvopYLH98BN4VSWrek0t6l/RlxV28NVfBqovGhL6g
LL7PpbNDF5+OQ8FpTjoooiittFdgGLRs55hpPnW7lppWLcBWJ5pfrQJ/JF1vbxfNtna5BLLZMEFe
W5p9fRz8mmKUgEvb9xG26JwDWua8btqeNx6ddhcahlCvKsEUa7nV5fthtNuaykG8JfQ/LJrGXc/V
bytR1d2Ar2w188MRjdMH40KeI+F0ZBPew7pl4Vfa/YNfVufvr1L2ShtTLibxPf8DPfrVB3x/xrK3
rzU7vO6giMfgxIF5ZmtLE8YbzRpH4n9vNH2cTqkYDHp170rP2A8VV1giHywzNLc8nBmPT9zD6l81
WPNW881heiwvIcjzotLw84UArql56LQwLODRW81JHxrzOmpyeqYZ6lxJ/iB1YsGArt5pzjpnLzC7
Hux1EwhFr2nsMOt51wNojxxI7ZAkDbrEQV6jbmMw0UT3TKPdiaMdE017zxEjb3Qk9VulWfBSU+EL
zYc3e0jxZs/GVwjye5TKbYLcD1Y1fjwk736+jvMQrvCtUIyJI+eeCBrU2+6jqgs+J1Nh3I2GDP/x
MJCL2dfhr7Q1fxGtDK7eJo3grym2Tzr/591h+fAQbct9MXFyjqal2dRhlVwDh0L10R4oTOwjde2U
qa6Wy60lDiiY/edTaaP8E8Gkrdk18yXG2C/pXbRnDja6UooJAuVloqaQ2MJ1olHy4PTWXVkPNQwU
dFPhdT85heR/5HKzSROtZjMdH4LepGHLyuSdG7S2LnZqtujtyQdOqH2aRMsOY1V4pL2uY+Ynfw+I
mXqEaEJ9m+d5Z2bNg+VNDU6+LvjQTMi6c4JPsLnTqgnUNajwvdO0JU9tNds7GzbZEyVtx2zwr7E3
8AvJdANXFf+wWoG/TZinafS4TdTqw/HDFc7tlGmgebGtqF4nznRHM5G4QqOxy5KsaaHoonffVESC
363cd9/31JZ4KlVTJLMnv7zFYYK7c8r3EwzgsycciIEtUOEU3eYkR4pIes5tVWr8NKiUA7rTfbrq
QMdC+9NtxZ8Qw8RkxNbGxbez8RQddzTY7+cAaE2isl0tRxcaOsirqde9ZR1Qg5KPTZWTY7SSEUJK
NPzqjf6Ue4RI0qayVmHKOBLH7qUvpn07c3oXngoJdhHy4RhP0U9HpcWyyFtZM936M7shRUjQmlSy
JSrnT2wHQ1pV1gW9Wwwy9OcE6aFbjOCkmqvd2VvIH/k2y7mwznZ1sFLSJZA+X0iMTYcWhI+JNHCK
vclcOzIAzVTYnEAbDHFY+su1UQhmB9aFhpm1h0ddJbH27nOQBL2B+x1Ns8k98yXDPw8SrWDnH1Sc
TRoV77NRDrtM/4kaSo/GhDE52AWCsmIUdQISCNTheaC4O/dRJEAfG0IGhpcMJwtaMIVftGgusn52
lz64hVZ18ByzuPaz9bLg4QitRj2QXnh1rQX7xCCOOHzV89KN+X6MSnOTyqjAPFWbu9GaogffmCg/
HPs/pISqY1Xkzcaqw4wWqvk4sEd/re0Jr0phYIjTzw/yRDDGXMsmmS5SZOGu1uiloCzZsrlD9ZhZ
Cs6mEV9rSae6yXZGIJEmrM6MTvUProofM8fjnZrENG7SyDWMnfmokuXOSnv1Kyyj98G0vBejmLSS
yxRRLbi6MsKMr2GnjktidJ9WT42NjwFYKCfZGdS0M2RZBd8TgMvgT+FuNFlM91zjnZCG6VlSslPZ
wXRws1StCYFMze/WbZ1z/IgN36ENgP6nKOrL4xSCGRoW3/406+dpqA9Oyb9ZqfZrJLFKn1/7ZzYC
ayPCCLpaFw0nf8I2mA0z8jEbrh0xP7V3s5ZpEu4aFcH8EHK2fkyxRTwkPwTihC+kuQxTd085WLw3
jKE/dWgo68lSJkXofJ7CODrJLLeuZGeem4oQAblQ3nYB58bvrhAP12ZSt8mpNLnTZyaf2+KQMd2g
oDQ7nzf6np5Rge1yXnGdZJHSGM9xzOXKoIbylChYR66XK+4oFLexnLc0MEEVtM85TgHPVHB2t0X4
Wkso69AdwGKMuKgnVtZWk8mTGfszFDEjXhmYCs9xoI7TsgycM/Dm5W1/y31Rg/9zFDtEAu1R8744
5tHs4t+k2+QGCKfY9DxNJopVpEfH/RjXR09m4buEGMhHPIn2DqcLQhgphDrT2eeJ8xnUYc/ZvmKv
Q/8m2wamEyE4a4em2ofRD9i7GdACPc2mJsRBCN5r1SJpDWN75Z5bpml6c1N7vjpB+BFZC6UR89Ro
zkFB2wegP5Y95Gnqa9VnrAA6CIG4I9ut2dzcisqjJqmh6BYksiSciRlXqyCzzy+sRsHhQNTlOuDZ
WYexXNpTwOh6Ap9FC7CscYmF9RX+BRz9Sexr0YAfTcZg3ZqAAF1DnnpHhCczyX963DO2IMesZTuU
nERGYUBOIQBU52dKJzjxN/lzrvLiqSjc/Mm2HRR8IpKkh+ydJLz8mAZ1fV8SGhJcf0ATOmyVY9oq
IjGmNH/VxZVi8oB43wx2rcLG1XivdgGLFg/2qS6maU0m5wuKwC/h0baYtwNRmX48DZXTXYHRd1cG
2nYXk38PoovPvHaapvhPaNIX0DQmBaz1ot/w455uYuO6KCPduku5vLQBplZQsdZHtAQbo3iKXfQH
Vhce1erEf6x+N9H0xoVY3BEEzjeGoBL5n+4Ecg5lPjq33oyerMrKzviXlvuBwMnK5tKYhtFDaFTJ
saiM6NyUllpVfmXQs93hZm2yf3/w9JfMze1e5OO7009AFHuSlNTXbSxD6R5l8TYtxXTXpOxuONTc
Rtxn29zxkq2aej4UTYyAMpUftjRDWpi7kHqHinKTIcnvW2L3bhnx8nvPsgrrm9M1rcs7BRJ1Jpu1
5/TkU03zZ0Na+ykLjUdjbMzXcYBUa431frKS8DIlFnVVfnitcYFQ7nVzvaTbJfMreaZo503lLYAA
sdJlbFntcdLB8CLaMX8xXfcJy056rYnaiNmCAr34z0OGLgGWAbC1SeCjzmi0TE065flgcu5tn0oF
+gefHmYXm5Mi7Y2GP6udAnu6G3FNV3EkSFkYdL87C3Y5lSUkrBtCEZ7B1l9l+3wog6tKGqgJbIPT
RFSPUcrxuGIEqugkvKcWzdjWmGPmCOfcBJj0GJTJL3AkcpfneanRzM7rgdhLm52MlPq3yig5BOfJ
gVKx4M4qumIbG5V8ahAh1ha0NbZ7MUklrszEOa3gjpjPIW1o75sagrXUq/CJnC9Vj1si6tKN71vi
Gbr3sKFNuGQzihBjtw3uyTDZhOn8YyxHbsEuVyAEQu5DA69UAlwMcdh/IRdzn3G7jROW53yQaLMs
f1iJ2x+mHnFGtg2eCX9eaMmJo10VG9SsB2o5FQVNah1C5T4uPOu+qUwOabH1g4m9Zex4coMEKTcX
+7wz3uwKv483/obE2u3sEcqGiUy4UYZHfmC+EvksLt8PTpY/p77tbAeOCHgZwAyYWNTEkt8SZNXX
LCYqH2bKoTIrEgxn3BhD+9PJh5ohVJZbpqABY73XvDBwUB0zZY9FmLGl9dyZ2geh2I12vMPCwoUL
nnHNWzZK9DOZuU7yRobV00eDvfP4nxE4gtdBuTs2guM64zVOptzaNQlKWped4RtujMAcr6LIz1EQ
+VwIF6g9xb2pDxf2mFDpTIriNqmBSsuuZbfXds9+Q305adF7rIj+Fivuk1typbUlLYt18loNQ/3S
gT64j4vl5CtvWHs518tYRt4lRhNdEz0ONnnhe/pCwq4QN6zEZfs1QBthJd8Yl9gQ4aWqU0Cp8PVR
EpOOm30+zLsgTtzbEKUnXM6/5VxFt+8HOzejG/YTYzdSQL1KhAAkG3u3rHGx/Y/Gn7kDQdpN/Y+B
ZL/0w10p+TcRFNvNcG22yMg/O5yoW0w/08rz/Z3H+Iec3CLRuPteBh894ykwwPJWzLQkZUyagXy1
IgoT+RsPOOEx5PT4drq0/kHIzyC8vLzCoBnWVpfdSbaVZEJYYhenIlEfZpN/WpSbiSBg2z/9xqIW
rmIneJBC3GW9AKvL+BsJe2/Rwk4D61st7UNWC4YhZxdJdVCetwuy6vcSxpzX55cp5Ow4Ly7zZ19/
0frobeJlea8GTCQEw/8EJCLZh5bnkMbWlVBCbI3ZJMrTvg+o9Oh1O2Hw7xWJOocL5a1x3pzdyADs
nb+kVu2uZVX+6r38d94nTz5eSEyR9kOPI8FsAWOx0PedQ5tkt75mlyEBimd0BxD8plp2SbERjIP9
5RKwgDgwQ9tawf7tV/Yc7p2qYd/KBGMVy9dc0zyKPEIta5TJTT1FVIHmuruZtbiMyoxmNAxURSu6
DVWn2UY6U3r3/VyQjAnVUG6/MVU9nxwHedoaUaYX/fD9p0L51m5pB2MdLwjzxsxDlCp0e0ZXXI6B
hig2/anMg/70/SdPO8//0+fifHquUkFNvRs/obYBpCciiGSUOo8+galnHBpcaOHanZco6Z67Aok2
pVB99/1fi8zITkr6hOFST8O78CkI7Q33xu6Z62D3bJb1Q8JQcff9VdDNFvNGah+62LMvFOQixxus
MYAlxo+zGEmqdGP95vX0B8lFVj+ZTvfNqEuECLoOQxSso8COd32LsxyTi+pOSj9YZUQVgNc0B4s7
7wagFNjOBSOeNxVPRjgNNAjFP76f7kyv3KMetjsLZeE9arpsVTk27BgVuUAw2u33X8tVn5zidFm0
HHpInLZdNWPZnpABjEc8G93eALsvZuxHbBmHr2RG2JjD6j1mQ4E+hcc0K++/w4wqq5kNnOY6QxS5
/35+6me2Tfl8KtheBZ3zmk+JvPW+9e5TovPWyoz0i0lvzzQ05Ru/HPDKBQUz7oggY3MJsMfo6fuh
wNzIrjN/+P4K0oi1c2m+5jLr4zvr7ORU2EV/ktWINzCxvpwskVdYddayGcZq/t+qmN//FWuALyzP
0z0t/3nG5f9Blfzn//V/Iy7+Xy4gMhxNNtKMDLx/NwiYf6ENeAJsCulMz/xXW4xt/iWgu1vE+yzL
IsrybxEX/y+wa6xPLa7mLA/M/xbZzHf5Jn/zB3jg6NFMIUsGzBq4+/7uD2BrGoZtVOL05UjOCQtI
hYx+OfY+cediY3jdj0DAU6CWCF5jgd04pi+eBNetiQlSjoaPGANcqwelAsKIIoZsUpu6oDpadPIA
6cf1zI+QUKtpnGd7waHUGj2rHPt3bCwHlyLhTT4IXIWexFSrrobRvi91f1yyuwJSdj65h6mq4idM
VwhNkk92XXZUZFFL1lRcXEhOGy6iehLEDadRxjV8uGQEA3/fBna9y+PC2jLcnmB8UA6BVBQVvr3n
srpzeyc4efRhrOZecP5Mck4XcgwfwogGa9y8zSFzhvx5XphsJXi6e9dN9lL5wY6L0Yfh46ot8/6R
hmWld5E/W2Jol2VpbyQs8wcjq1tkrkFykLcwvIFJGbL2wp6CG03MGCz9W2sO13JsLAAqIrgbGxtp
cMjpfJZ1fhtZJVIhpi6Y2cNDALN6Hy+GfzMDcaxj6z1eVPGacsBpIx+wXBFi3BeRWlNkZh8wVdrr
RN5PVTG+AQfbGaaMtkvlRMfWyxlVLcJAkznsZmdR+8wqMKDK9mIQld9MZfkRGiEZI2UM21ztzFyJ
HYQBsNgJEtkS+YjTZnWXeVDY+MkJoTS5tYftRd8I0M5tmpopUnKnLvStBNs5ghrEnoqW4YRG9tZu
BlJRWXWyrX3jc/BzcbYxcQQPYeamiBoz0PIxfggVzTyWJzqWGUxLpravcumLbp1a7i08wHt7JMXt
CJqzjRngVdeIh2wYzQueC2+7IJTSf4LbWFZ8E8wbh6Eyibhzbq+S4ic/33IMl3qmIz51d2AtqWL2
m5wzQ8oWQKgPQ/ju2qCUhu3HTN2LotFrUvl2xtqw5a7n7zHAWttUoylzDak0Na5y0OBK/hGMThpm
KaKquQGJj7bMF48+R7ENbSUgq4Bg4g/CeGIrDiAakalACDVFXF0NSE1VQTAnWnSI9N4bQ27rVbxT
+HjvnfTQpM2XQef8zWGIYwuWcAcdgLFTCpfTVROCXk1XeK45s2mop9R4TzgmL3YAfsbr1RVr4Ny2
Yq2AykLCLjaNa/30w+Fka2hoI6y3qsnxEtBSf5QyxSUREEGPaxOsCmF0MxjNO9LzK7MPWtxCubnp
NaaUVqova3YZ1F0fYN5SWoe6oVl+bJpdW98P0E6lxp668E8XwLq7AFB2A6BihVeAKsKlejLymL0e
/FSpQaqeRqomGq6aaMwqWb1fJFsOrgawJhrFSr5pM2o4ayXZccWr9MwK/A9AJovy+Sbcxm3L8knj
XSsNes2YD1ZxBvzV0xjYTgNhM42GZcMxrKZEXT2NjQ3IvMxwZFMJUHaI5LFdfHEpYXaYnT3dTXNx
HEhbCdcGD8tQgCm7HSHOPotbCL15FwevCwoli5jNRBBu6r7Su4i/HLDHlaCjiuI5oasZBJw14APR
oN1ZI3dVjWkp9WBR34cayWuY/kn7ajZK43obDe41KO9O6fMGQtaGByPHBZpr0G/ngfxdBuNPHJW/
WpnmF28ciHT1YbfPiN6sHaumaiFlQG8tSh4GV3HljiwfzycmIj9+o5qwui5VIPdA81LwCfmy9+5c
Jy9umHJ4O3nWZS7OWSpYBKiMjeWUX0b4G8D0s+HQLBlRYRytW4j01KZLDX0ah49k6vMnN0ofvLZW
n0Mcf7ljjZhIp4TtTDXyNpQbTEeHgFj7WUi1CV1yIG5rdOc0/4CQnl4GxaZw9J7KuFK0BlrlPx4m
F+ShHzC3x6O4J/8DIN8g58Wg7q6rJTa43r4kgaLUmWm/guR+DNLilXtcgIaCdY3ANa6mrvqSGKb3
nTRPwqHyNyorZ53BvD3no+w3MiQ5Unc5eUPdWBTZ6WdPhVGtu4wK3WokqlOoW44yvILrWTcfTVQg
0U6whZzm7RrdjkR+wD27hQ0PTVcnebP5FLkzd64kOtLj8upYIW+1BaUuA0l8n9CZQnGFc+KsbF7i
OL3nU3CA5LvwBdpq3NPhFO85TuYXzaG4GLlAm6p6AD9m/TIgvFMP09MOYpP6soi49E73yX3Wf6eQ
PoX9gRTKe18nvOoOEbxhcZHyk+5dM35Z5FScTdbXcfRetoV3kkw3WO3lNveHfNsiH/RTs+1mN0bg
Wj5hE+6H5pwFDgVXaYO5Bf1+yczfipPMXpY4X5l4imr+0dg2SyXHgfepjcodRTBGUjfYwWqAVYMJ
l8KQYOSc4s4zGF4S3z3w40ZrXOBi49o5fpjCfV5iqEdWU6RnP6+ACGStTX8k67FVJoIHdF91soRT
3BqrG05D4V9q/dnJO+uXIOp7KNKy33eWPDADFVsW9905kn5zqNgYrX3RtWcvJLMq7Sxfj0EXPyZU
zN/bVLDkyEUeC8knZZQu4TusXg6tBaG2YAVx6axLqG8bth7F2TAoEGtL9zWxI+OmvMpc2Q7VKC2F
zYO5ADKl0d0Mp/Q0JzYELdPYx43d3NLyt8bbHthjeCex0A6fzc4jSGl3Vbppe1cs7WasEZ2DhLyo
S6YTyE5YHrgRgm1GDGizvjjm5EB2tYVX+8PmAkvnQnHJQtls8rRTj8onMt/gcTREuZ2832Xhi/OA
fuK4dnXGFz7WiQeUEPwORNx9ZIwf/KruZuwr+2omCdt3ZnJvzT7XIfzR6JfL3pa+2KW8KJrHaFyi
jm2LEvyEeezdVXjEt+7cp9s4geJBsW169BmfT3YL1UEZSXc1eInWZVhY+4z4zntM2A3L9fwjThRX
EpPeNj/vuvcoBvCAhe+E9Udt4qGqz98PFWrbwUMeXYV5UXHzNbpfYQ5s6IQuH1he+DVmBuE2fp9l
V8z3rsP6LrXr4c2Khf6l1el9l8FcBTzyQ81x9caP02eK/J7Tjo8gSuRhmjt8fhAz1h68z7MzFx14
dIvjM0EAuxtIDdvqiwzf+DHNPYknD5NKKmXzjuzYeXF8c2uGZbeaTRS73MQXZtONS8kGGxQJrdRB
YM7YuJyGoWJEtEqQu10IxS2Pp/dIdj/qvLB/TyQnBjkAJYqW/lDYZG6oZ4+PYzgDgA+SnnSKF/+I
p89QeMlTPHuPKMU9LSlxcgk1VzZlH4xvqmBhnttsMRV7viDM9wbB0rXRpwQ9O7g8VhqvBmtqz5bY
NVVMEioMgz0sMa7atrnql+UD38RbJTjX0QofPrkL9tVm7l6rIO6fKWX9TOcluMxj16CYqPrIJ49u
l656abslfca6iodriJJVg/v/wJUmfU9NjsHOYL9UQXHqFURcbTo+W9MwI13V3lrOEwQ+PxS07nU9
Ih8XBtjJOz63gq19UcKjbAm8R+U1rp2fYM3jx9b7BZ0k24gxifemE1KRgpS5rTQdxfQF6EJgX1yx
ZH2uIRNupq52CV9T3k7gDr+W6zz1WXjGa0E2Kg5hNXnUPqmaK3hYdRWlwy5PNY8ydiWNT3JcVUPi
7Mg+0NYR8YsbcsM9LbUY19TzSEb6pbpjo72VIi1JNpv9tpk8e2f0YC7qCnWmTUF6RRyxSkm4Rspq
XYSN/2CJhyQp4aHDK1n1cYzyrN5JqRYw/OeM15VVSWRa/j4Oi35bgRIxuZvu4hCRoe+Slznvr7B5
iFxn0ICqgGzZHP9p8MZNZsoudnaflQe5sx6dV9lmNpfKHdUs0xXP5QW3Swd59EdSiuwahenjYKTe
/2HvvHYrR9os+yqDvmeBEfTA9Fwcb+WVRjeElFLSk0Fvnn5WqKr+Mn+jpue+gSpBUupIRzo0Efvb
e+2ToiXQaLv61onUG3vdQxqNwX0+YRcXredrE4Kz5VIB3nXoaGGJ4u+TtTDcWKDP+rQNH8cUJ+eU
YcpQYEEQDq+ir84YnsYtzoQNi5NVm4J6SeppPHEQ0EXd4/AB+FVetNuk4iJwHVVlrcMoDjGp68U3
hQAbAUp0BZaCrC7WBc7xQO6mJpjh7CuJE466ohTHpU5Ptru0d7E5go/eVapHAWtYgFEe/1iq9kSm
5ZILO9gPsl27pqGdfuJDZRHP0Jj8S8djD9iDqKfuph2/eTR3znkY5HSf+ayVam4961w27f8QSP5b
+gz6h/WP6swheX/N/5rd+O0xv2sz3i9BYNp8G8+mrs/UzR5/lH74lkRhsZFlLN3r8Qd8hM9S92Ga
NsWAJCz/Fd0APuKyFSPQgWv0M9jx/wUfsf8NOU/Xhx8I03f9gMoPoXsA/1T5ASwxoiTXYxXg+fUe
9txhcmE9CWt4SMfwe5i4695F1G+z70FPQkPSMY+7qqg2w9JCGqf/LRNbwpK6wpbwOZ4vZ2VQdhri
PRBQfHzqPEazwQPj7jtafx3q1TzHJSkwrKI0XMmk2ywAzyK73Az1E4xPeGYOC3UCnUB9Y2VRgQRD
qUq3dAQyIOsItoqNH2McsmGFD9N+NJgcpmTwrKdWPsoRo4axd/kZJsAiwEZ4e9rnWnezppS0zvLI
/No9Zbq91QtZD8wTwb/WT7ZdL9FqIvXFWpwDqnLzaBCnoLtVXLljt1eze2sGlB7SvcVdHkCvp0TW
1G2yM7Wy7Wg8dDE9s2IG2ZxSPevoDloIDdBTzbey37B/ohiPstpct9ZW1NfCX1Zb9PoCouCotr6/
1Mcocerv1lfKntrv+a0YuAuqwli2AW7274EFkBvK4H3jeSuT7fx17hihVNlwtXrK9LBAw2sbwvK7
Kod74XnywRjwZCd+cWrc8iHJlumNLcK92QXx1TS8JzjC3Z1McGVKfENrS1tCiNdewc/Xh0yk6Q0Q
fWgs1jTp6VO1ZgxY3C7B9zQw3JckDXUCn7uSlfpnRQD+PCapAohP8asJ3vcQ9VO6TZlWrHByB2zW
6XOaS/XolXhMXaiU5wSX4iNL2WpvgdDQFCX7O/fluF4OXd5Ibj8yI0JvFncTFEf8N+cB7xaLPjnu
PHwKq8nA2ROxa7BoqKkIjlsrh7FROCzuR6dx34sQPwafUGsKCv+hsmvykXN9pFse12SzSVylvhWz
+ipTZAbGJOVT7OHL8BjnL7Y5PUAyfLbmDBR8FI1ECfGK4FJ0v3A0btiPMueKO7XKSZcceYmnq9EB
w4vlxaB3Kq6D+n4x7WFv+WPP7MYRl8AlA5lH9vd4yZKLPbOl6uwl2BJl/dJIkf0EeCPhgC63recJ
Nr4W6c6y694iqhRBStTLV4Zu7MNCWT72JJW3AQP92wAE7V41QnOfjYNnBDMxhag8RJQvQK8y4OHn
EjFyWB7ZGKTrogj679I0iSH5y0NVdT+TmNJq4Xscv6OTf4kN3QPk1849vjq5CTuArU1QoIoO9Aab
TUpZS14ER2JSiuWwneK7tJdjW8bNg+XU27nihxiDfKS7sT6VColzMZsBZko9r4uEAbraDEw5XjrI
QUhDHZpJUx29IJ3v6SXwTk7b1CvxNa3x+ykbOSGIu5Y+rng6DrErjm2CHd8Uvftef8EOcCNChz1F
l0BgNbvh1zeyI24ALm6f+8JE3sIjNUxWebW5mWo5qd4OgYb5xvF0KiYZPgTOu4DaTPPEiFGve88H
EHj96BMOU1Z4bL3Yw53uTJdZGboGMR+fSsansdCTdXPytx20HHZcCSxSrmOraSxccJD4czC6lvtc
AMnz7ZA4d+tg78jrnYJkcFNBazrGITzXepxTmudAuxMJnDAcL9Olp7+UXYgz7lRgMDPN4/iGUMvC
cFP9GFiJbibP6rdzHlLJASAB99O9UWGWH+N2AsmvCLvodHrgT8gqHaxHwr4JOfR0uavi2t8lshzY
eqpxAwQne66GhV46YxTUh0/NYeClyzx/b/Dtx7b/0fN/PeNKnWLpr0ag/StRi+8ETlDLB7Vj37er
+9YFV4SEpgqxGcggb927qu2bHYrRPjCMmyJVxdZx1JeR7sJkosMDWUvlj0UFoc/6VjnJ0XN5vcsK
5Ej8rnIg5rFjM9Aq8i/WGQD2Xdri90yLeJXpHgcnIe+/jMD5u1H2d7LLnjxKpu6wl+KYtUVK4504
UhGF6l77j44y6hMpRWr3pvrJKFPAWSrVCluaXNq6T28pIh9XfV8czDQsbyziJ7shnZnplf5wiCK7
2OR1foe7CduDQrwAukqCx6etjeJ49cXTkQav6RcQZuh5Q3wilOaejIRMFR2d7n4C/bObCWDv+vSG
dbbYYTns8XdNw7GPzJuSOeYiLeMn4ZSd10v1toT+9pNuvOTPdWaF97O3LAD3IPnR75V+z6QBVyBg
mEjE7halpb1dckkAzOGFqnW7C7Sr+vz5Rv1a/iLpgbGzeh9rD18tKnqPHNpiZt0b0xbeW+2P7nGp
Uxwaul0mKuiZYUaFhVt3z8jPFpoKVwVTDsJey8zWLA2RWNFMHoXdPXihNV6nouf6o+F4ucbkBRqY
F3qg82CyyrsMml6hsXozfL0oqkCHaeTeAHuvx1FDKSAxF4QdikE0oi/WsD5U/3a3xH7GKFRigEEp
qi0z3nW5bbI4T6Knqm/8TSrCG1F59EgEXcvVRL9bDNlyrrRIUqkD3pMa24IVA2txrlJihZnN/N1s
wmc1gFmfoi2pHLFF2Hzsfc7WXiDX4GBZaufkZtHbLJxDnbzOTJePbLkvLUmGVc/RxMYE3ZQOW+Si
+seSuD4VVsNuWYS6DSx5dYRsNpwg72T4gcgnzngNEvnQuNNtQccatRQBLrf61CZ4z+Me/wL3Aa99
sokkYB8Y8PGywiqIioBbytE5+/OSm9eu6b9XE7lx1U7xbvGnn3Y6n+vS2DdV/z2KoUl4vnnnhtwR
DUyUUbR3mppyhqBYQWkJ153XwEcs7+xlYMVA+N3FaoT7CnySW2Qro6m/Zelwn6MPBHLe2YH/kC/B
K+HRDLJB8dUgd8REZF23E7TeghFfXr36FsCCqg7OkWT/khFMWJb8KnuqHzH47FIEbL9mxGEOVIjB
23Yj83aOx42wqngTkufdNVF8bxB0XnkxWiy0zA9jntngJdaLA0Spq6mSYYJ3VjL3OAnJdinPIuAz
E5ftCtGuO8fgeha8uVF+Wegx2AwdIz4AWyn1sxPS/RJvbOXBYl2OnFvZasCQIz2k3Nx6KgMLEgAG
fdZx5WFp72gQzs923L3m5rNxrW0HpcAEKR/H5O/nVn7YOfvZST6qmVgnES26l6ZXI44uLk0vUDMm
0lI43kTOOqMzDF6h4GmgmYYVwE4s2czrEN8ktoB3loKaCbcJFL69GPNrjutpZfO7FyMlpU3kXRio
PMrCzteRVQUHvJ5iXcvlXM/xVx/q6a4J+3JTGO1LXie3eTB/YOF5nWWXYLBN7qeBEdtivXSAtggu
GWsjV7t+nlYpLUhekVM5iUCxXmLnPqNMNZhT/HmRZXDXQLXoAS/Qg+13jB48Qge7HJpAXhXfumh5
HvHFk3Buj0UFmL0bQiyb7j6vyfJ0QUkEJMw2rah/iNDCmSFDY+ezbcii5q0vKTCWi/vm8hxiHFR5
lDw1ttltBgt+Ek0YlHd0j5mK+6NniviZUvU1brPxwWTd8pya3MrHzr/JcCHSgOlh5xVs56OCEA/5
2vry+SHmlYqDhaXM5+dwSpeEKDwnObCZQ21DdrO0/uZ8KnFak4O6MzORQqfztGLXae1uRlLUWp6F
qAdSfqFsAZ3P1IpforU/1vjmGsvgfKcQBkm7Ghhm0Apley7UqW935dL374iUjOzmDGvqoupDMM3Q
efUbuKnVZtRqpKErB7U+GWqlMtKaJRUr80uEjAkgYvhGolzslwSrzxg57bWn/w9ful2c8oghm/Bi
og/c37aVVkpZUrk3vVZPjXZaT1pPTbSyym4QeUKrrROyq6n1104rsZXWZCHdUO5aNjdGOH63tG5b
I+ASenEPZnxhWAWrDYl3YU16DuqP1GIIjARcai1YeXb10GIHZEBXXWQkjfvxdR7kWolJkrGTxVEF
6SrioFzVmnNua93Z1wr0oLVoOkU2Tda3N4D79crPBWmI1Y4ZpXua2OMeLPmRJ3F7i/H2gNeUlcjg
pqes95ZdFztaDafToplOEcryqjYbaqFm70saFMEqdYqSO+8oaVegMSvU6eexLphF0Ac9uqNzmnsn
APelHsO5R2sZxF21ODHbgypfO59Kvtb0aQvvibmh88da8TditP+WIUCupwHU0LmMQ8S70pOCnpEB
cafhNCV9ceuQWzjxlfeFZThEKY1cbj09dzD1BIIwguYFe0+BOZDECmObNgO6uXGzstVkiOHpaUan
5xqw5b/Z3sykoyUW4MocFp9Vmkfy81y84+q2cM2XmeExMV/M+8xOeMRHxI1v6Hv8tHq+0jdn1op7
GmRI2hjxViNzgU7eZp+TGT2jYWS+KfTUZmB8s9Qv2NCBGTDWSfR8Z9KTnljPfNCZt5WeAvV6HlQS
o2E61DEmMhkXuZ9zIz1BYttmwUWpnxM9XaJpgxHJbGdUEzF2inHlsryA9MbRHS5U2tI/ROt5uLYw
mW2b1nv8NNnoisM/6lB/BbX+qNTcJBE7h0+O678+/D9PVcF///svtYh/+5Jr8qOhD+Bn949ftf+o
bl6Lj/bvX/SX78xP/+3ZbV671798sP30Et33H8388KHJ5b8DZ/VX/nf/8X/9txQvqCDWP/bd3rzO
r03S/aVn8dfH/AtXYv1CUy1Vizad6fansPUvXIn7i+vjUAJ4S0js0yj0u+Zl/WJajo+wxUPJf3l/
aF4YlVx81wFns83GC7vU77/+XZXPETT2v33855bbv1uRcDXR0a6/HZYpIR1+zJ8Fr4i6tAmhvDrR
pDF2b/UQduRxmF3KZLzjyksrFcrcrjZ//Mm09dvz+PPP/VTSfn16x/f//A/aefFdYsD32D1DiXSt
vyltTWE1w2ISDGc6siKtvpbge0555y3U3eYwRZUH6rQFUGvLSwJLo9Z7r6n72ZX0urqja+4WCkgP
SRms/vmp/Rf4FtvGictp5wM0trV97M9/kz7NVOqqtj5VQIfXcQUEIZawVozp6OA2IsCd4nodyvcp
L0EGM7eoAkrb/Yb5pduEOxFD7wZ2R4uMiPduXc44XyDN4WTfUI8Iai8Di6SIy/QtvfYGleaxeFau
ne69xnnre+b7Yb2Oy8zeLR5tcJaVaXAXFYKZ9E7KAI5qc8eMRszVydp2MmwWjDt2E6xf1WhuVVjf
p2NL/UIKFC2jQ2kZuC+NChWqgBo1NdVdXLG7IvfBzGAJypMNU2WVe8tLEYfpxSkExlnTIDOcf+lM
s2atGB1DI0gZX9JF+c9/8X+TXTkYOMJNx4XoI9F3NRP6T7Ir7oAykTNYZccjfhMP01mAfzQa3d2d
ewcXl2fZdvGm6fMfxPFwdNBVwALAf2t9YhMhxvJJFvOKBgw29+Zg7q252RumOs/BVKHLCm2LmV/d
iOUq9PyfxKEZfpUB13VRPJepTSwdObUTNh1AwJhpNYhQMF+yGLJI0xpM7dhmJXS6c5XfyzlBhh0v
czWA5QEYvKY79L28Mvy1t//8p9F9qn/xCvKn4SzhjYVk7gXybyyhtO9YaPnM8q0Fu5ZV4JhWMrst
IvNrNVJfT+DsmPHbHsqJxVVubfNR3AIyztmculQRSQWCNHGTq1Fkz3Hg9OsAvXdrk5RgD5xgV8vF
sSLNv15mGkEscABmmn/8828h9LP869nuccY7WC9NG4T436He2N2KRkVJciI6AFQiejVY2U0Z2exw
EXfDsqtd1oGuab32hGF4reRbV5JE6rpm0ydZ8v844DiL/+0JoW7hcAMzR8fsZ/ntn484SiapsKit
6GTDgengN69Ztr47blit2+lFNWCNE5CT8P/b8xK3+Mns7kCg8tUf0qNNAOS5NiAtJuTogNJ1Tjkx
G21/ThFsHjNqfjLOEs0AZ9ErcPqQZh8Jos6SlkyiWCLn58EZuusWYlZ1NRF473+k8GbV5D1yYVx7
s8HaSFRcPbAsRMXJbDpmbnVGrRZh6vG5hOj2M2noBueJgmilZKcCkOySnCt3pq3u9Et9SsvbrqZO
yTD6HVVC2ao/2959a3kXpnY/CHnbbASrLyGZEG+a3imYG1G2GWy47fyEPHmVbUwnZHQ2W0pXaQCy
WMGseW5sQKKHWbXBWkrRE3MBRNg8NT3b9h6oDsapTB1iK/oIs/hbYsBfNSyQB0nicAW0OU5rPKhz
FDwSs1TRGH0Vk//ARHlYYa4u+O7mPuvVdEJhYm/h5t8SSfdtFd77ouqPxsEoPUxm2fSFGtJzn1iw
X7PS36qwI/Efi1Na18fQLGHhcXJ25jdMsDrrPB2zMmGALsPbAOdiEtmPskHkV67YRTXZsSJ7qpR4
RXinRyLyXPYW2ASxvJ2kXNYLhUIgo2Bms6GgoNVip7LQF6WenBZhyswqDlj8XbMB93fRKgXb6Rpi
lS6lfXQHGKKTyTg0zNdhmjzAPwF1OaIJT56LFVC9DJWXMSLfSDpj+sajcN2C0B0m5t7JQXikCDAs
ICOTanZBoyfRn5TBddCfBxJzu0FwUwhVg12TbF9RFHvuEgXp4vHZm/rNkDAWDZMMwMSgtgSXzVUD
GNvsfdCGjCOGZUJPlmobWnNy7pwYa+RjP5ChizMi8pOqBkz8OXpHFe2HuYIzBeaeqyxadMnzqNr2
W4YZZt1wzDKpeqlkGGOxDx5ISVEibHZkTbLzMno70wLsNSX2uFUKD+jirQK9tDX0m7Zdts442Ec3
Y/Zd6NXu53uTi3GUEsHDVPrxPebIZI0PDdpRNx3tXqjnwZ6uXb1MT1RO8K0IDrIM5nKfw0lbkL5W
brFYF8aI1qX223Y7olDoHfN0sUEqXyClzGcS0Ksc6vVDlItbMrjDNeHoeuipf5nLfr6l7BR/4VjO
tD1ap3nCaGxwFJHes89WE2+gX3f7buBgzW21z6s5O1miorGGLHldPzK4OnILx/ysim+86jAEKJxi
Wzn34WHy+70QHWf4cGZYsRPSvcEeg/ykC0YHsDw06sLWD/cdBWVTomCM+N8cTbhV03AJR3I0tTfd
KsBvBb3Vqyn1Ph/WTu7GR6PB/UN8J21OXGefx2U4xmA4Vo6qbxafMbq0f9DbhUSZUjrpr+HeBgcV
d/gs1XSIxoxmtKa5zxuRrIxBGWtZJlhGvPSOBqt25zTlcWxIPSL+fsBemh4sIi/RQHkq4IZ1FM3V
pW3yuzE2bwRNsYc0C2nHKucjq00UhoYdYez7l6XbumkLyMl2MKak464wyPXGMilvcDpypGtkuN7Z
zV0oj3MavjSqCR4sV558Xp2vqevYoNtAW8UNnA8Q4YjYQfwIt2N5nmZ32cfB0h7kEGwbjAK7Tgnj
wVY2AZwwfBe131zSxSo33bzUG29ogah9vgFKnCozI1luqbuR6imyzhQhyfhaZqXzTeJBw7E9fqly
vBRxZ/xoGDKgOLbRYyJDRof1OG2zMbsyllyAxvhwbFJHUjnLPzqd7Z0R99ihZkN8bhrXPkKdq06J
HTwkqWHu3TAERAJb6NkprZ91K+uPgSRe4afmG/4QnMJDk9yH9FYcrMFfDsxSmDeBRmYaaXSH2ug7
tuRZ8+jpN4JOvBzL+t3np+B/k2j2c/yN+h992Rp3LrAb7smgIjq/3NREam4nQC630nDplSTwUn5m
XxwdgxGJePN1MAa5oj/N1AqfXB2sAeDRbxL6kHeWBvD5lKrehx63wS6G+CudEQMRiUROy5Wnozmz
DunYOq7TeQR3Ah3h4e/EiUKoJwyI95SCcpoZ3YEFYaqDQctnFIhMkNLhoEp3nn1+Hpz0e0KCyNZR
IrrRdxQNDm+2jhnBnD43Onjk6whSq8NIqY4l8XMP+TgwTLHy5CR1qCmRDVy3xX4SWZvcjnVNv6jw
828T5WU7AKfl/vPL3Dn87rnFcBdYZL+5hP76aMUNbAPfHX+jzlZFOmmG5bg7SUuSuhqrgEJJRbza
mB6RTMAOQnDeD6Kuf7g9aXLCD/VXADfWuoOO/2A2VCqKoqeVPCb0ZXo42kIdBJt1QCzV4TAmofef
HwkdHKN9a1XpKFmqQ2VKx8tKHTSj+qN9Aizb7XodQ6PEtnuCvyrOjQ6pff4rS0n7gTvkSn1m2fCb
wt5m4ZuQcxt1MM7TcbjP98iH//bef/U5aDAvtBZCYKAvmZ7wyDnHbnDbJMn84PezemBNm3vUecKb
A7xbpkjxvVv86FidYvgiH1o/udYSXQKjH2/9UbBQcB9Ch64xRLkNAXP5s2WIaKbztg/C5Gc/f3Xc
lglnjO9XOnP5Mjbboc3rk5G5cHyD2LqYiwKrMzFpQqzJ/GQ411PaIIRSgw55nbqv2oczol/IGrPA
vk2o7U19Za+WPv3JNtU+Ny7yKRNRplaqvag2V/cJPVr3nXX2K7u/MydswyFeXyxTUXgG/I/1Fn/i
xi0d42hiLtk0NsOOEUGW0Q5kYNPBo0ltBkxGYuFtEi/PpR29whhZ3qGT4TxjfQc3c08emOWbQxMI
M45oz5bncXAarLZtH0AEUB4z94YhxEg0xWs98WRatgIdLO+I4YeHOmBFlLcdsxsc4I8FZWW2WqKH
z49mutuI/dcveUQwQvXxBBTbKPBdRg6VUzIvV0toplczbdJrniXuHl7Bd2JK7RVd9tTPc0rqIA6g
dIbbUYd+54qCraHwPGcdLRISWGpdP99YIjlIu3WOCYPSCyb3ZZUJCBlGmuzScYlvIStNLN2/jlZ3
w8SAJu8qbbchhC3+dCAxJjtYXtHHmbksSXAnHLolm45WYohKwamlt2Bjx/AdW3pNrxluzS+tnX8B
lUT/5eDBxi/cuzm2boPQneAIRTAjS6TWoJ7bdU2W+mQYznweGYmu4KFnB2sS0yoJvFWDg+Qxz5rk
qipu/YM1Q/V3YE7EJrEGKB4U3ji+uQmMgdY7N30Ic99be3HV7mQaP+MC6fbV1IZbHJj7horzA6H8
J/pwGFsFi7dV3AtiJ7F2tiE446Q4SmOytzMgoLQYeuINrHnj5HFKA2yYhZ43J0SWbRNIXIGiOZsy
2QBV2qepuEsQUjdK6xiMGUl/s84Ck9I9jWZ3tnvIB3ivX0PXbFd+2WEAsqofUEQKitQyf+8tdCa4
w43wLfc6JFG/6lVU7HvfnW+ESL6bYe/v8EYnZ5XQY1AX1iZpIDiWaYcQYQ/QjSpy2wqjf+Q9SQwF
AcmcjE2Gm1gcJMtZRDYZX8MPVpPLU5dT/LWhO/HatX6+szhcxzbPoUQiwQwp0PSMvIcK+3mNqFbv
Ot+E0hz9MDP5XqQO7qaK5SmjcXzFLprHisSWvbG9lFJNC/ko6Vm/JDkneDSabDm3DBPtu9qKTT3q
XFUJaQa6p/ZVs4ht5kJWdOyrZ+fmHsx+v1OOvxL08eWiNu6yGfNOn3jraRhvAtJz9+TX74SNijBE
sGFcBUgoFvOhUPmtF6s9hv6Hsn4EeJolkiZzO7jNIyIMQea8L4wiStuSB7+HAbMMoNNyg8sVGzLS
QCTTC+agq25kqmTaILpYF7tQvQIbEwXwoG4jPfsaZITPVexxhNj+rc16wfUXesgtbEJV5rjwpPC8
u2nJ0d5fiaAk+3SsJbvLvWWOM+OfaicHdJfIct5S+2snmxLiB5yObFqsXVmEZ6+ImpVZU/vIGo01
QOptozgKN4zEil2bL/ZKoGCsmOkFB7dLXhLi2puyI0OTN/mD11g/zp/Cwm/C71/0zH/p0P8jS4Os
dhmH/UmD0cL3b4K2Vtb/8z/u+o+3/PUvqvSvD/ndh+n+4kkPidkBQ6P9lmRQ//Bhmi4xWCeAH4IC
qknZv6vSJhBtgNsmQAJBK438Q5UW3i/Y3QRbBzyihGVRTf8mQ/+TLC04QP+m0NBESU2dFCZhXJ/A
7t+U6dotmYcnhDgnDDcbnBnVymQvde17a6vMIHkYG+fbJ1Q4kvk5eFRhMt9CIKnXhWupLfOsioY4
QCjalJH8OsWci20aZOO6Zvh6Kjpuq141QlcaqvSmy/KUeZo3b8b5OsdLBCMzT85D1AJ5BWLD0PZS
q4gBbwYiwMOMjVowVXtsfPS/zS12fqnFBqSus+V0FfvuoKSGHm6jkfagTdvkIsLCuyrfRUnMzTvC
lIpcmlwuyUITMpw6t3FfJLDIA/zc1wzu1g7c18RwtbJOnR+SMoBkKBnbn7EjrXvqq48QwGJSV5P8
6M1Us/BLiutZJ5xie9kvgWrOs0/OLveXo+vQ1gmYR+5LGKaeaJ+5Q08389L8VEFYbySR1k2kd1q8
zPQK26G5ruM8vynwI5HMXK6hQRUHdF61ZOmLHS1PWR8/YQcTV88xjWsD3gbaybwPkzjepnF9j4gx
PNqV9TZZxivdS8kPEUA/SHep22ffWjVGELNsZpD0GEdt0x9kA7kfP8g6rCPAMx2hITck0j9lxnrq
2HVaijWkVxmHYmFlLPHgHUJ2h/QlJbRMO6o8+6r5SWzpMeE6hVSLyWuIcTd6lnEZBsBK5UzY186j
1VQXy7Hrg3LN32PDIih5z9vmfSC3LBPzPJpFuTGV98U3qmm79BQAtAUYoGZm0Z1O9j1lVBBtZtaA
RGq9AoZ76yWPKtUQWHx0e8umtMIb657EwsaF5bVPo/amM7rkwNzc2WQoYqOHElI6jAKC0PzwqgKM
Sp5+E2paVw382IJJ9wNRsStQo/7ClmjjCYtXPSvcfVGJGzemImxuu3NoJwMbPu/azl2NfThLcYTg
hPFlM2y8rgQDVEMy9XyXUoToZVaO2Dps87spi26qLEsv7RDcNyFwK1KcRLS4we+M2Q12FJU8pfRP
HHu3exALvUZgTkwiAiEGNTmeZN2Qxp1VzF3KAvhqiW9S1jSDZ258cDUu3B1EfhPbw7MTxusyt4vz
WM9H0OrFFWBT8xBm400MQvDEiiZCHQ7oRR+86GyjVntmFNzV00UNjr3DSBZus3TETuNPkmUszavV
lBCmnccLA4buKRkB+LKpDGqRfeUKGO2GTRlF6lr7LoLMjLvGW8g9tNZcH+KCkhUp0cprf5k2JXDy
jQted5fO0YekAOyc+WzoRpKoBobsLV/gb5PS/AjcaIHs5ln7gOhPFqsGjSyivwi5tGs8woC+927n
VnqdTfeY+/GrCpRLyZNRbh0bf+qSLD8dt3HufDk8Njkpc+ytiYZ3xx5Q4EUVpLu77p4gEKzs+ljq
sDNz52UrdAC6DSLna1POrDeuPTrE3SBnDDjRdDOMdkuyWqcFcbh9kQb72iI8Fd9kF7VsxaJNazfG
IWx9qvpYN5/aqB32CCSv9ZLmp8zNjvY8P45yhrtVFbgOgmZ+6mmiW5ltsbOYp2+touWPGipn6yt3
Ojb45KjPdeNTvjTRs4omhzXXIjf+UJ2FPWWHpfAogloqeezoaSuwt2zw8brPIsqpyfT6n4TI8ObI
/CRBEdAIE76FS45kHQ/tUef8otrFCWB+AVZsXRy/uxSMxMDLgZVXsT9iEcq7a4jQgTk6OhX0XN+K
yo4xo0KNdID/Hdu+vZZBRzGeAV0rCi/1OOIoMfIvKTAojvHKQYx6lNjE7mdDUV2dDbdREwC6LdQ+
6DEo+3XEsrd0v6amQweWWKJ9a1EaPY/C2oYGORl8QGdIAsPGJSaJt886qLZ4papz14CjP8+R7V7z
blLbnLEasvQMHdGNmb1BWPcb3KdGgl+bhNnaE+G9mSzDRZjV4yBFc1O1rG9j2592RZYee9+wv3sB
MYPmUNt+wJY4Cx6KPn/ANdeRx4MwPyOer7DSNltyqMOFPkIUUAFnqgaraFacIxCiLz3ZPcZGJBTx
QBckigK8jLb/I3W2XVdPEHArzl/k6CCn3MaEyp+TAjjWHmECjBfpOnPIHVSDvxehLTdS0VIq6iRC
4syjB4c/i1kauFoEP4EhhoN3LubuZUOtbabjHINoDSbKO3PghqSn4uTqp/LJxZ2zCrGXHL16Sog5
xPIcXQgt+Zc8JC/ExSzf5ZY9cAOv5jUr1eI8Z+mex0oUw5K2HrcvsYbT/udydtojJjv2fu9tMxW7
HHrcNBi0IRh4RbPe3M1dY98Kb9zJJbKPiZF7W29hSMMhvI9YJW/9dEoOrejfPIMZRwEM8lBMuHxh
V+okwbKNcSKdZFVsx6ZBWKfcg6BEeuiRxI5N0CLtttVhkCw0PGrft6kgoGynZ+HTe68ic+NOPfVx
IblopQmQcBS3Nq0M246I4uDd1Un96teKVXYqZkzihrG307KA/DC199wErLXXlMsONFNmUzBRMA3Z
0ElESaGKMia8Kr03/JAt9WjWlG/O0XUsGp7TtBxSKXBFOm38EhrWHiFIPAO44uo7y7UV4BjN5iG5
6d16OmBUb04pNsxznqtq71emf8uCgS4dTC1PwSIDdgeEN9iWn2ysYxslarWzhEGqr6+6ddDnBOlE
Dk0qGniSqbrGpQNw10rhZDB12dS1l+3ZoOJFTCfxmBF83gS1w9DJjf1VDln5FbHuC34C/7H9v+yd
15LrSJZlvwhl0OKVWpMRDHXjBRZXAXBIh3IAX98LzOyqrJyx6p73eYFFgAxJEO7nnL3X1lWMVbEy
1qNvGl/09wqr2wg9adcJZoVNirt5SbUeHkQXAwJovVPWiwN4Mmw9cePvxzw6l4Vibhwn9rl018Lq
nOcwTqF6el33QTT6L19Y+g/piJ3Km5dkauUuLClxEg0kqFkWC89Ci8Q0yj6hpDdWGAFR0TPtP6o0
3XH50RUtPPOgmjBcawChIH8CDsQS/O466TkeTAzAY61v3JDYjTlAylTjV+JJ/ZTk8PeLxotWkeoD
GGrxwpQxoSJGUt8aJhJl74j75LWCuLgSPzEBS4cQHz4yYtpLrQSU5U3pqU6pOe1e30/xZxklHaJT
xV5suvoYZP3JuXbmS+th0TUNLM3CDNetSYhbZlV3OXUMcop3Ryvv2VClS2nXMJRTd9/W+hMBks6V
GMm1XbXNcpSsSNnAYAQ0LxRLhtXDUTdhKqJxOZgjt8SIxWZtcrMLvJ8yr93liFBtDQsRxPKEYHUe
X5ax2qZgpPSJxFCnthbIF7RtFGe/MyP+XdaBWk/jRytp0dcV7mmhKbgNljh2HogzZcXihU5Ce7LQ
2hpNYc8KgO1UFHht2JVbq8lR+rJpDeco7G0q1mn0FBSj9SMfk3Bh+95aZjMXWsuO+jhGN+5DBByq
2ryKFMdn1ElmfiZuT7OHbSDTiIFnBHwvyqLg2UwQb1qxk+0DT34mQScvQ+HIS1ozyU7t77KV26jK
7K3mifi9N7/MTGTfe3YyGrl25P3k3xCnpady0op9LIrZ3B0rXs+ELJCgeOpDJLdlIdxFXDOxS0C4
LVnex72u7OlQds0WKMp+GAGjd0OpXnsRLeCxEMtX0/ZfuHrqbKTThGcc4PqcUxduQ7sRiBrqWWw4
WKtSEK0Cfts74yHoWLPb1z4oh+eSuxeDMf+bpSXFS2fZzdLMi3eZ+eVHka9S7OofRVrtSyvLVlY2
p33ynaCp5caPgeEh0ax4j3qaRIg30Ikb5coG+20YfnnpJy1lU9YTNqAy5hJ+Wh6DaWlhhrjlep9u
Bpqwiwj7U2e+itS2v5mzL2py02o78s3vrulL0gVn2G9T3zsxxDunt4JVMrusCNAWa1SJ1Y5UQMWk
GjdWOfuyrNmhVWPV4t+Qsnbj3hqDb0qK/NogrFi27PoPtUHnTAc6eQlKwZwGhTYbgvZGCg4DMG9y
1/ZsEGts56WZpvjsSu5vVTp816zseayzg4gD4+KEvfkM8+3JGFTxzVGMVTwT9GqBTW2Y/WrT7FyT
WNjc2cvmY2rzZ3dbOfvc9Nnxll41H/+b+a7FjvzmPXxxs0POmr1yOOE6bgbQHAs3YqvoPycZ0Y7F
yOOjJFkhSdNjFkzdRo6hXHdj8M4tyV07RREfB8Ovue4r3uidKtYRvOTN6KP0ZT1ZOJplPVtkefRy
VIesGV5GUsLPvDSHpEPdiBYtvnTWrmwksKVpmAjIUCZJ28wVeoWxJH5zyxGVf0dS86oFbwnMGyIl
heh2CLNwNVbpYQw1LFClKdjmWdFejRUXOVx3KrWgDRi+R+PWjlwUxUNDrAetZWAfFrttyd59TE/+
3LYVxXdd5OFHz0W65L2yaFPysu2yfxEy3UWt3z+VrrFWYYvNL5ot/JR6QMqp5zyH9wujHmfbGFBI
oAPluMsDKAXNCP+5sPsDSV/IOt3mTOndIxklGijw0+TgVMG1kX25VsznoMyD6Cp7QhEn3C5sn7Rw
YxVtuiZuzoY0E+TbZhIfbe/TzcwMvKLeQPmSj6xfzZcZqWzZEQdN4RcnFysmZ5b+95OBGSBnOXrl
D8rv4LcW028jGuo35YTHVkc8BvbYaF2Esw6FYe1Q0zVoQQ0mmOvak/IryD70Sne+JZptb7CP6AyU
fKL4KmZESnqrSTOza8yNZBeH8KG6GCxrpmXthvid6NlqIACUhd99hKb4BHpD9GGKCGXAwdMW3owv
6QBIVmjxrBKx2Eibn01lvipxF9ysIKZtaMt3FuwEtnifX2rTLm5thXLa5Z5G58l7i1zQtUQ+vU34
bhZZWCxoLJhPU+5ri4E0VTb4pBKkQ1xvyGzoYUU3vAzzixeFzkD5ivpftO6LIGFn2bjLNumMHwHO
EnjzSwJiGJiMsmAPQdZFa4688JKIQg0i1KWUTB5aM6d+YLuM5q0hbtca8dWg7dJH0kekPuwzCRwG
dzA4y3byV/H4nDlO/xY82/ponzC4WguwI97CAQ+68tvGO9oqnaOxUFUTwngA58rkxsm/B3PueZwz
b8xnHI4PF6ecATkeqwm87uTq1a/ljNBBVugsubSBotmmezCUcWuojkE8Ad8xZxbP4wC3CqyUe+9m
VA8zUnFKsm/2DAwIHHA+XlisHKT+x0Ebd0FL56DoqTOy1sSqiBN/LJ6UDD6lJ4YznhfMbuGQc5Mm
xjcfaL4o3eL30kGoATzEvGuhvbTa7ppa3P9qlzT7gie/uCHDCxMrsyorMnTT0bwOObvToNSire1O
x7BDEQOWV7ybyLlj88auSR6CeiJKWxnNRSvzA5QtyPvvKFTQrBQ6hrngJ1mx2Rbm6s8+C8xFPcQf
ptQpN5Jx5I5m3ckwCgvsWuyptFOX4bRq0/Bkqxg7NWHejmHDzWQHgVm6KRlVJMTAeQDrh6XIuAcZ
PnwGh3b12u9I3Y3temsmiC1KPdVeGfwy39XlZphC0nBi21vqzC2IAgcmJkHYsgC7LmrFn5rIHTaD
3s8mIV7Fc0hDrd2aQTJ5FtqkbRVGk5OnYm3hddVXWpMU7Xqyf2o7Wu5w4X1Wt5YRbQndCyD/wgoQ
ljKKT1bttBdAxceAEXYVoUBzQTeFJaIMMir0jVa22dqPM244bMJZYcxjEqQoaNETrts5r6YXlAGj
tqfdtgWE4F5AznobyRYkzvpLpbG7TIULY8yVqxEbFfDNGiRTO/6E9S4IyCJ4k5oOL1KFYyPwUMDX
MoOtS1DYlI82FxWbYKogexPngOk0N3oWk1NeCp1XwDNpvpUtKQuNjFeqoCnFxR0jkKCkEgLxW1uq
dBG3pnYvUXDt8zres7+Fmx7geA/ryNz0KRe26H9glZE7xJA48FO8vrrN62WEGyB4+pV2Rb7Msbvw
prr6TtHuKAuinUSchb4+AbNR2dVHmyRczIR2CWUXp7FXBy0GNx2P8Y8wbS9tTsJJpg/fTQgVWz2y
1ymRqkuRk7thc/cItQkvY0Q+tAL2GhqX3I2573jNZ+sSbSEUucA9WgbDI1WRQoXFnLZdRV3Uenfi
Z3ASJRcSDlm2FOxmoYZgSSlxaZvPPE/ddRug1pB10S9yPzUWdIecRfsraX3n1eJmTeAjI+egbv//
COV/pey3Zsbnfxqh3EvWnn8bofz5Jf8U9vv/sE1GIfRXHswKJhj/Lew3nH8Q7WMyEQFaYQU6s5o/
RygW4aUUPKSxGb5ueI7H79CUf+SQuv9A+uGDwsIm4IBYd/+fRih/Uw7r9BEs2zUMhjwzy2Lmmf5V
4pp67BxwCsnTh0k7/prxntt0dPBZdJR/sZSzl5jMjr6RP/Gbzqb9Ml9ZVVa84hgY6MLb2/9Bdsvs
5t+HOnoQOI4DmpWhkuEzwpp/578IvSkqmjFqYnkqMaXTM+l4+8GLfwm0OF+6ZflmwLy/EFHDANVM
b+zUluQjfHpUFO9KL4sdYgS5zs2BTytIgNNgHkKawACv/fNUBFB8o8TeK6fpLxgMF1nZppCgArp3
uURIE/lkQGTu8AJxQmxzb5Y2hM5W2Kn9MUBLW86j7hMUhe7UpdgW3SRl4lQpBjlJcTBwa4EWz5M7
jRI3rq1j7cTWsQueiU5Izv1gaAzH64mSMCnvhBVsaB1ni8KEcdA1IsW206Q7rQmbbajXHuyQEqdt
E9hHk43HwSfeVCH6MVG6mnA9Kocqy++TzRCFhFlU0l0FwkTYBug/0lLnPHUw8ss0cHdFWJ4FLS9A
QNprOtOpDNu49xJQZznYxVkjdPrgkJECy9Jd+1mHcsUs1CcByxn9t5bB9+SgqXMEMP75gUZiKtCr
or4hoVpbpmpOFkbvC66uC7MHFF5MjYxMhnskqs4TtQ+Qbvjaa+Frq7+86/4vVhHeEH/Vjs/XjGfZ
88TRtD3X9f7mFBFsjSrCyMqTg7UBDwLSW3pJ5hK3wyWjq4N8FlDA5Ofr//xzjb+9gQzkdCYGHC5Y
w0H9+HcfCE2FzpIwH09em3wVaFOvGstwGFE6UTUV98FB7FrQFRlUINkztMXWySumDBGwcivpfnvs
sPXJ2P/n3+v/sAToJu/HGW8MQNjjjvH3N1GlBVGXDs4xGvL7VLfuMrPRAuK3ISIDF966Eu1wCD3k
n0gViLSNYuOkhPMrEUOwEXGHlJre7kIv6+LyOPj9tomq/meS8hbwEDBhKqmNY9MEYtknhdqhJfMX
PvbV//ynWPq/v7b8i32HcbKPh4iblPf3+4FnEXZQJKVBs1qPVj1cLA8K1Av5pMdgnqaGRO2dmw49
rdYNv3s/IIghqXchhI5TIwb8fz6UQ5b1PpakXU0jaUtWxr2BPJQq91HDU5uQ/spMRXOqvZZH4YyJ
QW6io2ZO8MNCswWgq/f6OUG0+Z//PLaL88X5V+MD4io7sB2YQj4Xkvt3fxUlb5F3TtOhdKlhdhUA
2VFWQ3JpsUwSkgikRWHeJDowNLOLnU0vY05GJDr0wYUD3EDk2ao0fzdCjbiBCtRPZ/afveFoN7v7
rbL8FoN2XNYQL9eaBlOu80BshWH3ircdAUyQ7UaBJFV57bh3VA8HsyWwJGmb5opMW1+IEJ9zUrnt
oo3t+EYcTU/oWwYatkrsT7vHwk77OnpK5/lvbY9y+XjAibwfo1lHzwiNrNM4JPBN5y+gen4LWtjR
HnbwoyKHcoW4xP6MEJvi6hcvUcKQhGYo/N/HTx59Xuk4fyWSpD5IL+PGz53ZcFzxHkcAMitbMNRi
T6s6hHBiUh/0LsoltmG2UKVnYXoofg+KHaFCl32IpIh3kq4qeFoYQSIq3+NGf5UOWAT2YvwwgBMb
MxwD0gfKH6KPmz0Dye99n2gNRNnZPIvaaBXwBC8uXmmtX/sSXsyorX3W03UVjeYNDi9Zr756Twyn
PrPBVSdAxPHaqRNqhnzy13jhf0NUio69j/Oi20NkMAnJJuxvICohj4yAiNvg2llgpiQj0UXQOyP5
f/m3NtAo6CUsAa3RiSWpt3TD9T1vlLcpFPI8mf13s9eLHYbuXTuPBMFRqI3R5eUWYEi+1Hrgfg7c
egbTgJFzYrlK0/PIgOmsVVh4Aeunv/LLLjgz3Y93pqS0KpH3MwBDJRx1erhi8dPXnZa+W0nxGhkW
IbDeJVP4WKsy/dT7k5m7r8GAz00bmeG15H5fg9iJLoH4NolwvBVJ9D0uaUHbrWMvTeXEmxHc3SJW
Iwy7lKzkASb5Nu2tF5dB86hZ0xb08nNK2mpoeMESXTbKJFECziSOjkLx9aEH7hotOrjEiNs0lkOc
ES9tAwClK2pFJhXTYb/MBY0wZ2EZWUM4FyEjZpd9GkMYLa28iMjIxWHuGPK7FjnfDAl3QTgATDul
wafgN3uqZi7qNPwIcKstYB5pxxJp6CEErrxN/bG/qgZjiHJIKSkwj+kRusDYk+mtC13+h76KuHJE
sJzCGlYr3Qh3sto928WR8ChgYnomtgNbmHUjlXtouFcd4OIYuwCK9NkP8tkQ0bo0wLFpAcez91OB
gZ6WJXaQpIz2ggwn2nUl3d8NeZxgeiFHnkaZrovKJbsTv9Rx6I81Ua+H0VCbSaYeP56p98pdky1k
nmidOqcMGfbOKIeXxkwqueog+J6KEc572XrZNmrn8BvnmQz4X2FU17/R4AyQ3979HPBPYtX6NZoP
bRXeBLieg4+XYzB18CfdkmlafAIVubaYtBDTqB+jEm0HsrmcCFw0nzGE4dTg3bYIutElg3eEazFY
5jXAC3Dxwu9j7HkXY8z8y+DB3K7VwES/D/D9+T9ZUf2dTmuM9LqcgpaR9NFoyznUZ0GSjwL3bOvM
P+oKPSiHyMihQPTiSOsFmex8aP75UQkgGLQ+gbatiPwTnBeN3hwthgDlvlq42MOWaVeqFbPb32Yi
xo1Ki+lUqWYzVJS0CM134EOnkxOn+qmfRriVLAQJlrrymLfudHocfHJBydLSwbp3zSxfABu+idxp
Ft82ycVoiVTNPEwg8axWEp4GS63grVgRIBvQd2QWCTUkJMHcjSztoFxwWDJv0jVNF7plj5OPg2Fr
/WFkjPc4T2iopSb07oOmjgpT1yJqLJONGvzNxyEabKSVXMJg5v/4mGkuZ9pm+PMZvjfhJfLdra+q
t6gWhCXGNR0kx6439C8aDAXtOgVScph4j9H87wZ5QlMuW4phDd96Uizpvs8qT1eeSP57DabJ38aZ
Qw7QfGhFa+wqrUFhTkO+KcYjmzLtSrgyB6eMWOAIQKyyIVvXStRHImUvuDRY82fkb91a/dlHIX5j
jhjdGHsIMlu9z6G3spUgs6ZJ+nNplelJ72ZGZ5qqRaRUeC3HZBYvdoSAtzSQtDzPznkdZIsOd8nG
kdbKArJxgOGSnfXkwRixrQ0GwWIxshCcX2hyWGfbofuBADbZNqE/IXwUzSbSXaRQgHAuwuEmzEDc
XhcBd+dkwED6eKCaH30ckIpWu6LOvpuqMo+uGay7icbTqu1FtygGfmTvFePZO5qDNM9/HAoMbn6X
yKtedGerJK0N6iuk/th0z03YI6lSOlGFhpqubk9wKsPWbItuD4VDS/pSxfTWj+EdtPhLRuLmOsP+
pNdtbIqj9suO2o9ygAPlGveRLJdVXsptTmyStIyful7/gouirecSdt3yXSataw4kJRXbQeZH+j1S
p1Gi1+jqXdhsxNHBYsvY3czn/ng47fFiVQ68QEu2A4OeIKkONY3sPz9UqcnEQeaKWWHv/ng8jC9D
/flw9/jwoQh5HFRO/eciF4S1gjKBzlTLEctucegbijbHRFMt2vTdbBoGTdqMsahIvP7zw8fnj0OY
5uGm8caTHxSh/GAslB8YWWl0v2P1YgxCbDBZ76M67bbd/O39XNEE7PGBHIb58Dj5ODzOPT5C9Rsf
MCsQ3tMdoDT1h8dHZTT5GYQjPdqIKXvXZFNDkp0PsyX+8dHjP0YXi2qnbkuap2TlZY6H+4Uo1z8O
KZiLdTLgKYQMSxeubdp9L2Xy1M4HIJwgI1qJH4k2cLQc7TFl2OpgOCBn4gmxCi+uKcUmTBtvi1qO
ZtYwebcoDtwbPiTnpJLx0CK1YaASQ5uuSu9WPw4ANLjd2Zd/Pd+oKCTNVjT7x5c/HjBjf1rJIpbr
x1c9HiA2E+4kKssFriHrCEXmFj4UXh5OKjC8+7zglCZ84qE8ZIeWl/fXxzPisA5uttV9xmlMbtv8
tMf5vCMWMarSszWa2aqq8+jJIVHjyZVKJxmBBe1xThlDhASiqHaexGry+PRxkGE0EIJW3h9f9Xgu
JOsG1hJqovmL/vJUOFxFlXcXbPc3Xy/do5CdfcsnnfjJtA92diLsWzyfGwsLq30EnmUCKsOaIvil
R6f+9njKv57nJphDUu36+EZqwmLLBTChc/evljvcksphnDZ/w8ehKTN72ZST3KjBsW+PbwNoGA5d
FhEsjzGSrmzMMF4vQ0SfibvOdE1oi8xJnZtNnK+cwnm3zteS3OXctMbKlvnYFwxSOfc4VK3rbGZB
O9P5/z5HsyQ7DYZ1HhMq/kEOvzvkgU+Vl463qlpDkBBPPouWm1fJRc8BmLnueBepXhzbNrZuj1Md
iP4VYc7WSov5M+dnPR4UY1nsWdDyP849Hggs9Gw2AXfzs/44o0meHzkR5RzGv389UKimBIXG7DGY
n/J4QDDpP7QuGvZ//vTH+QGaS1p7yfVf54ORa1Egdtg9nkH8hHnLsZ1vOlejkKo8eevFsvCdkCWJ
Q+1rC8tOzG2PaZKSWDk3EGrOTceytSzdUW4f56z5XAoHdVPZ4cQMiuc9DgH4imOjllMWPv3r8hKa
k11cm6IkOTJ4AlEkO2+NOomCpkdjILToFSuJOA5T2kPDxzjcebBAB4OBVmarWyvvdjzd67ZfdcQI
rNRkfTVtqt3kfCiYnGxQ5cQrnH/h7fEACrCcqiIiLUgL6OaDDEjPA5y9x1P+OFeHtAEB+v3xmdCM
pyZIj8okqgiycsyyncE/SgkKnphpTiXTN9Gz0+mJllk1UfIWx5Itnxv8tON4l7Cuz8nBO4wt36xp
5P73Yg8R3CR/0YrkAujmw2sUwc5xjvF4HVTJk+lp25TJeRuKa++eZYIvxyFVDkVGsUxSDCwmrE1Z
+Gd4erzLjEVgiKvpFAFwT23jpOmbPQ7IB3ygrZA2EFKg2io7990X7W9cQpdEBNZMFF00Dq15t0le
TALl1lNhnSdPv6EwXoSxdve2fjXeo3GUmGxNGzdTta56MjQ0F8lpVlVvpt67S7Q8RFtOL63RHhl/
LyvP+xq0Q1aEW9QkKLaOfpwQAASsb2EJIuhFNdIubDpi0YKnEPmfSNtv1kD5RfgcnR2/fWaKvdHM
gjlJU3GjyfR6kTv44hsEykRDWqdI+eUhwJS1iDU92cjceWNOzTCMC2wRhJOPqwnXoEY6AYD/ZuMa
9fdei8607tS5n5nCwta8j7ENjoEmzG+WSJ/qV8btSy1iTsqtraQidVLw+9CzcmiuY+77y8ZvD6iW
d5B7cTRP6lc1pDckoWur6faia2+pZFHqnR84x39QIGFP8nciv3t6+ROB7EtFMmTQ13sr24b5FG+D
2qaLldZfTe2BnOnqXR32IFJNADTIv07sQhdaUH2pVqAWtUOSto07AR5IPD1yb0gUlgRaJAkItpwC
HkZHGLibkUx1aGLvRRi+1lTjURrefabMlIZ7ZJbxAnff3XC7dzMc7sbUf9BCfRvNQC1YRF9DxyX0
2eg3ZczUMfhVNfaTKeXN77tvPqr0qwpemn5wuBMECIWKZASjY11o5Dp+s8z61GTHAbfNkjqhy40u
D5nNQuv2JGabDnHgtmJ3oKM3AWTS/vRLDHhC79WRZhKJl5lWz646Jo8E7pJgnbvrrtdwpapUrqeG
ihIB+TFKNdLrwurngAtqO1i1vQ6yHLyvbilkL7eotYZ7rfcko6pfyh71LbCD6Zjr5hnjBQxoeyJA
KW9fqq58lzC+fgRR8aPyajiAZh9sGQr72ymqILL00SGrUDmxjaAUilN7pZXBhCt7P2hEDEQx4vMe
q8S6EOl0qkX70gxMvcbavGmhnb6pIFoPgCHu4DNglnrrnl7lqw9M+8VAyS4E6Msp+Ens77dWjeo9
z+x2pev5SyhNqMqF7z/xprf3gDYupjCfCOTLvgkUBRskVZDkbKRxRtsdhWvSc8vSZ1z+Zg30kXZ7
UfqQJdL+y3X6swE8bVYtjaP/rrr2V2d1H76tl69RmOxrv39PcP7tqMaH5YQxdmlmatrHFK6Uh5jW
rbj2r27VzreNbRWRPUzwRnAmCVbtEtsGxwxJOAV70TYoeiv0MD4FwlsBKMPAxCmAoeBRjQh4omdQ
E5z1LNlUdTkOjDLx0H7OC1e4tt3SeDFblovZG90aU3225/EoOkYitby2XPCH9gS30bywrEl/jV97
h0glQ+jtdSgsBPbkgZjuNJwfh9q1jxhfjwQ5Z4cgMtQd+UOygmlcfWllbV5ot1GJTghvc6ixlLrT
kaltda7HauenDj0G5Mk7KKMZzJs+wvKdBefAm/Y43fEBe31wHqcOScXjAZEaCNGZdywfn8ZjBAGm
c87hUOc3WZT2CSPPLvQJpLb73Prh+NJZ6ehGlroMxl3tMFJt2mjYOOR2nUVRt7u25z6flwxmSUuy
n6d4qA5K0L70VDle9BF4S8HA1g8GeU2RD5B+0ix7XaufdEOrlh7GP8ut8mNfB/4pLid7VxDvZiNU
PhdjksOh9P74LI1oMHSIAstyms6DA5EVt9Q16NuMFm4f//KsL6NT3m85yvsMdTh1sVfg1XTcK0v1
q0iKGj07nxVl5i1tL/aBYdTVOeqccF/5kLqXWC3JWRhzYqSIO0/R4Y5x35+aGdRg0cXfiJrWnjXi
pqkStsy6L57hiIlnMp1WvjTGaxkq8Wyb0j5hDnyaY0JCNOlvNDhCiJQG3O0mYdnkzjsjR/zvSFAa
dPNfwsHtpCO4DXUkOXFsJ7Cfo/hjSGCt2H3wOywJntXL35OyfuZZgzI8ycpbEw/tMg7oWwV2MN77
AN1xkgRrizIUw/pkHyJ72Mqyh+XHFX5yJZjMwg8glrZOfjAaZ5dTFVzMFslO1Znj1sRIwBpey69W
Oc9Ej8pLbxITO1rZeKEJxdZ+sG9IqQ8BC0/HkNDrD7VGsQyMFvy2CURE9OXc5o5ZHsoygMvpO+va
aouT21UAn91i7dHcBZMNPVvTozM2xnCR6+BnS1CF760CFgkqXLc0/whXgwhbWjvcXd17rJxlW2jh
QVeYG2E+DldGqD+1OOyP3TQPXQpfOzYjXYHEHfSXxFeHhgV+1Rtx995rHoZvZNT2WPnnNIJZ5fpV
dXBk5n1EFVTPU+/l6sdkT2zlZCPP5tT/RFmN7newxrfBG63d2LwL5C5IqaPqi9gYuqJ9illE2c9J
P4zLAXMA9ZR1KnnZoGL0S6cKg2XRRwZlMXKbLBf1bkAJxoqW+hdUkOWuKNnXlqQ6khVs4mlBM4qu
t3FQisIr3gIzoC8iuZEEvswP1oD0ovOgjjRRBNNQIGcte+tGMr1+l5U3LrUaGBIDZ34xrSxOVkfq
E9XuCbY3sv1m+JhqTFOup5Hpllfpfqp8+1uREKA2eFZ8KXqqd288WxF9pF7T3Jvn3KHUGEcLj9um
712iiND6UReZw4pdG4TGmjCfPCpb/lXSu5c9XbUZAKpmHDu9WbMk+cMge86it3Ww82aTWiY+eCq0
D7+nl4omnC3aOC6mASmSjXbvklUdRu0009dy6LNf6KbbowEXal3nerq2pphCoNeQm9jy5Ilm+sgy
FawoKP30Iisn34+l9buuJ3dhGJH+bHi6dRlte1e3bLUnXUX7lMD4FFPRWwJ6YOhbecZgtjX9snmt
Bg0eRlf2oEiNkzlMJkj2WizMyVbPtGmWGUgammLOU0x7hh56M4OVkhc4oMkL9qQVyID8CSE9NPQi
Y7vJ/v5qJEfEKdo1Ekhhg2zA20Au5ZEAGbj55JI/j0ZANkPHoKy1hydhY9lgZHWpR/tAwnV0R3eZ
LaZk/BlXU/fLRmPL3uktLCMFl8TvthJpLMDlaF3TFnnizuojbCHZxWPtHtLgy0p+lVXVP5chX5GN
4Sf134/cVtoNAdibE/rm96JR2SJFK2jQUXsBnH2AYBx8WklzgEywQt4lf4Wd+xUadvKGTpTkw1Sn
z5HXz3UuK/ghWfyZJEC/Iej7UT4+exE7U71IjJUCU74INbjyCQX52csaJK5eljMmc9ESj9WXoXub
MvJWZWq6H1EwKhwWlbMbVTq8ivGQtAnV01h9ai2x9rlXOWivHYZUtZtvUdbpQBv0YFsZZI3bmgOL
px6KbaMPxarJQtZYQ3/T7fRbnzfErJsFOaVqp3GDw7w9iHMYcNFoXvwamdpzSUrVOhnhdMiRcrB5
HGb/5a5AIbVEkOEslddhV2vyMVyGZCrHOS2eJpSXpB7a9aSF+QYdVb3KRzGgxZoiEvKCz5hmIRlS
tnXMEooEvcABFsDIZ+o6LkgmQUmgeues4TzcWta8H62Bti6aqa4WFhFu5NpNByuNeLb1VbN8XPSs
bi6kz2+1ySWxwvO1DZ4jrIWecrDpSOSuXKWfbWs8O0kb3r0qEYj6gn6l2cmvrHSdu03j7k4/En+N
hUGjG59oX/Fe0GW5S10LBlo8uKSk2+fIz8NzUhXQknR1DwPtg//Mki4p93zaV0kVAwy35FEPiBUk
Mq9flggcVkjAHHwaKtuw744vTRXuvDqrn6UcBjZxoXdO4957JaWhceplHXsgASlkalRw6InJPVLk
wWMJKYLzEAf7ybAzctaIyCw7nZzqcLriP5lWU2vT4Ir76JwI3QOhA9bo8enjMHoVLXGkdnZTNU8E
m2PfSW5DE1AmpI8udLaiGXgVWvGq55STk5feQfHAVHOm361FX96EqHMSox2+WYVTnOijR3SWSjB0
jA5tSTTURM0lbbpaTBk7rovc2E+SfKWucsVWJdlPZPjGBo3C4BCvoeXJKcuip9iyrG1Usij1bEI8
JkuRFyMNAOi7CMoZvwk+O+cX8Es/fykqJiOuSqFI+eZST8fmVKY/Bx7a6jitMF6jNB0QjTSuP7LV
/jmluHn05gMj73+xdx7LkSNtln0i/AYNxzY0Q5MMqtzAKKEcWjnw9H3A7p6prv7NymY/iwpLpjFZ
wQiE4xP3nks64xRaYPq5ncXC1WnNSeTS8W+cIoE0uuroesxEBJdYDYiT8y8IZALahT9sDRuqgYxJ
hoQxEG2S2CPut2negpFkgYZ8gf3QyeDK6FE/ClIwrW5Y56yIXtqRcAg7hW6Y6JF7GlEWlq7LNicg
gVSxD9+bsa1vFPKYVeu43QPrKB5M9SGR3jH+Llccoa+jHRu090164NsxmqHzqfSnHlDpoUBhcbBn
q11cOTC8RPDR1xaji/bsKGp2mSi5I6kVtWT43eF/pRfDkI6ZkHVxLn5QjfjgXAYbzxfT4A7o3KEV
KAmTLl/PASjbviOnoRzDL32WR1ShSbZYEjwktbYtS4ILrdIqLqPO8c2hZeyxisqVbIZ1raOtj5Jn
EM9kRRugK8nzjLDSVGoJKJttgCbw3QH4kS330jqQL6JPewYzOSNXnSbE0c1kFbDubexLE4sYqgrs
JBJHN+lEOrLT6njPbGpvv24+A6pDFsjXRrGKJT5iTyoeumW2QPdOVq29rpoeulDwLLTgFmSD/ROl
5zwUwd2g28ldIwysw2jxqBPjBZWCvu2c4V3CaGvw0e0G3Gh7HcYgRLNQPzgItQ5RUF4027G3QV1Z
hzaz65WWDTgBzTE6/4OKg4Srv2s4kADNUjrLMi195iH8VbRGEExVExfTHiJvqo6sEzA9psgS9Imp
Q+AzWyHV7d0a2v4azL5UImXv+5HiN5queTBT/jUbkmMMTzqwmZvo0i/+Qatk/tvn6JoeYWiuO5OB
/+dzZOLRx1Km3QE0/+tUjq8NHKx15CbFpid0gxmaQSRbFO+9Ru+2dur529aC5T/uylaVnODeOWiF
t4q7Du0XRqKmjR/X0ShvFtpFdgJM2nxuBYs87z6yXo7QAgIXj5r/n7/J/yd63MYSLsf7VxaTLNi0
dfzZ/hXPYZmubf3lwvxfRI/bO9keHHTvzb/5Z/9N9fD+ZdiWi7gDpDLysFl3+t+SVF3/l2Hq+kxg
1R0TRd3/kaSa3r9cV5joTd2Z6YEw8/9KUs1/mTo/CkwqXEQS643/F0nq/7pK+QDxHGwxcz34ae4s
B/uL/NNrOx0OQjHeCYhcS6dlmlgnCepB92WCk7NwOA44f8yRNNCMgAAMkHU53sXgGMBmZh92Nc/i
C5aUgb0qtWSleXJY0MpesniVy/ITwd6qTKCtD+mzwU1uMaKmdDrt7S+v/L+RJBp/x2bPvwioE2T0
oP+FY8+axb/8In6YTV7mwhOtiUbLfBcykgJIzdphYab6tWF0kOL1DOaOW3Yvpc8NaBJPeHHftGKb
6EQn28YzAZTweYbmLqr8ZvEPT/FvUtvfwwqsKNnigCIt8XfZJDzjxIL7pO6K3L+0d37nfcaDT9nN
5rMA6+B7xFjgoPxKLHaDwT+8QuZ8KP5V+DaflUL34RbPml/c/P/zFSIKz0pMiAR3wfz/aX1yOazS
4RSs7IWYJobZHKimhrdIgNSk6SIjpJB/RJLiba1W2lDd8IAVCIZIHIK79pgJ4xtyMXnoNrZG09WH
DVyP4R9eNgDff39vXfoym/cU1SeSSf/vkr3E1+FtDRk2ZmO8job5FJb0tu73ryYFsgWBfCw7au4T
28bKKLpmYXUdP3WFc+8jbmYkL7GSWg1cwVodCOSON95kx3fspzMKywBtNTl6a62Tct01bvbgJNoK
C1d9LHQPNxMsVa/HAlRHXTJvO06ijOsTC/wPzI/F0kKgttIm7Gssq5HR4f8n1LMY9khve1w0Vr8n
RfYJhVa2c0CSna3fhyF+1mYGeZci3graYxv632Yg8k3kYhPnY2g/ep3OPEGRqAT9ffer7jBo7Ld+
z8Kqdg3zKDQH1ZWBUaIhm3YIeJVIZqePloEJ7XMEWFNqxc7X626P5cQFcxgZ7pIg4xCNYuPthd4j
L/n94+9Dq7iti14plCywITBk/NdDp0Z/GeMHWTq5rva/D79JFaMm1L7wxmcdjNvmNy4c7Z7HolGg
K/j9Gpndrsjg5mSWsx1aSleQyy0ZvDhjj79/atwa2G0cffZp4xcAWODG/D4g1Z7jjrx42ff9Bulq
vY9YrOztguV8pLDedqipMsKyqnjYtBgn9/X8IOy5hq1Sna+Fj4wc3TczBWRN5BceAoDSKED508iZ
clA5wZFOxvSW8bB3YK/314ffvxvOhe1mR+wui1ZWzt4oSgiFumIyZlto+n+/toXxp3UKc/sb5OxC
citZLmxl0KB+jeFSS9mBUkFqf47cZjj7Tk0cYMazChWhwHolX9zBCuAq8sALRp0eW9baG5vgwtvh
emBZCSBHa3yqqVOPwqh2AuvZFVbmsPUjFz5ywFwbdhx/Ccj0kKQMWgLRIhqNUo2FCGAzkUhxUk1s
30+MZ+/bGxHQ3VYVBhwmcxwewiHD7ZxibFQMwx4K/Ml+a8eXfOz2oGvjK16xDqguxGhNgZ9OEYrt
qrq3H5G4sogokg3prz0xc3nzUsY5aoA+SK7QoxBHlCM28hZhi6dIKVtMCSdu6HjV7tyruntgTZzK
Y5mTidLWHjmJXP3LKpi1TaN4w8414/SA52CN27hJwL0GCcfCCkvkplm/MbWZZd1zpOnYnFjjGKiL
KPgqeYtsXKUo6fT1mDZMrQ2QqiUvaGh+TI7zGk8sAKcan7MX1caqMD+y2EKrkn8FEGZXXhq+sJO7
6Sah0nKHdbVZQDdFAIefM3R8PGlIRmuk8EQU/0iPuf38TmFQYCMEtVxDrudBPkpygpHwe5AcOmWv
vR2a29L1frI4GNey6r+9engt4vUkh2jdhQZkC4ax9M0rdlraCvSywaR2Zzk92khEkt5MtqtxveAz
HUk8aboTEXff2KWrNR+A9y5DqGfKAuNF6LWL5qsGg5HBrmABPiaruAL46mgLYpFhczT+VbS7iaYG
raZ5Q4zOtpBAxrjks6N1vM594sqNKbG/k/r+FROaskjMcK3XxklEgtml8l6NwdmHQU0W8pQR6yJD
+AbAHszppywU24O+/Snd8iEwil0AgbvVKnLNkplmOVyzkNWg3vdAB2jaOz38zMb6WQKgxTDMDNZO
9XVDCMaKJTz4m9yAKyHDZYAVAx7KBCyrGMINCdDM10hBJiiQYxLQTK1Z5zoU6zyuu7vSat9Cq9o4
cV/vTB3QAjdma1G3XgQclOAWgUpGM+M/TMXio9PIjxGuw8bJcDPmcOq3QwRZwdEYa1dDsGpScUtC
UI0VCTSELLP9jNAFL9lurBFOgaoG955NS98i7Mf0yEYPMPe72D5ZCpWHCjQ5duyIlMC6S+5iVRH4
pVlveYi0XAO8saY8u7fFsVTFrkHbjlzVrpd62H76pBTRp3JhGaANq+5DS/RyBQJyD0bJuoNFOlmg
44koXTNVVIuh0+YpBqN1t3gx6tmuo4lHE0ozVPVmEXYhhv26ZttBeLzOvb8qxMUZix1d5MEMdNSy
vAR9HBy6VGw0zYdTLuyPVI/XIEha5rbeK7aEcUkgWswriBVUb+x9IvVDZ8dfhh6TsaVK9m3ud1Oq
Fw/U5TYPbWeBG4GbjvIeph5ngckP78N7y2djnoATp4NNd17iPwWSTRtAoWfu5WBqXQyBUc6s2+Mu
WZiguCPPZNoZ/zhNfjZHYxeHpr7SGWwuUH9cQmxDC4GHAxJaxlhEh3JeqYNpqRfX/s5D50tHuo5w
+TtcdH33NWDdXA5Tf/JF/Y6gmMLVzQ6x/NSYemHSfFIH8dNRcixgX1ZLXQzHErrnorLLaIml+Nhg
+OaXLCHXD6txGLq1a1ifG8VozbHzBHsEk52BiEkYMNMKytESHjDyZ6yuGFwIyGW07uUwsy13o2ss
tWIyC1plwaGsEh+ZCEpqKHx2p997kWYupDdsC0d9DsbBcBGTuZxeiOaiJXa3HbvVU14AHx0mRo4M
0JHk9QV8AEKKuY0hJ4RnlLqsHfrkzbfHS6r5+zSrrwWpaQlT9lVrQjzxiF5mJ0Hc1WjhvnS6g+Yk
JjIi0OZOCq1rThUlNBcFEjJUhlZUvBtVua+eig8R1lnPMC5DjDanzG4j/mqRBj77Tmmt8uFR78iJ
GlPEKr1PpEvFNLCLV578cbriIymwjUrjDREvT9c3n1WiQS6e7nq8aiWzKQY8ZNsrJ+Nfs5h3JwNz
h2YE85aECwetGYAh7a2VgNsKZo6CJy5U9RlRxS5Ujj2tKEjAYN2zi9rhjIH0AhmBfM1RJ6Qq/8JH
fRqbIlj0KYwXK+wQVBh8VELnU7eLq1P3W2VDHKe+x/I1LYrBhdyXsjLwjRMchBcIUO6G98++axr4
x390g1CtqnxMalIpXIIOV5OoHnQuSGfIzkofX5F63I06162j6XuFohR1hH9l1v1tlcOAxRuyMjnz
a8fBgty41hmBKV0EsueFUfXOOpHGlyK2z3UozczmE7drgQscZLzw0dFzACF1Ji0y7j4SrQFXSvtk
xNxXcw+fXuT/EXSIS9QcOleh9STLket7JFIB/umOUVW+LTr15oTtRqGDWRGTw8x5bJGHQKxqRb3U
Ii9doG/celkLlA5VZFXH2ZKwR28JZeDBZaGH8HZGvczELj41cYqZWERfv//cBUQwkO7NzbZFO50B
KjOxa8TkICu74WMvX0PFRoQswJ+2cHdj3AwrMT4UkEyYpbEwwxNerFyKO1gCATsXAbAb6/y0TM9Z
vibR+FtL/X490GOs0BSAosHxoDz6WjpjGBrhDhu87eg/uPzudLKmFylQyfmbhJGjtming79mz4tB
uMfuE3nDDaM4k90RgGP6kmZ9tygRqy8BVBgrs/kw6wVXisCNHL6AF37HUoA9TYH6cTCG5Aha518o
b40jTshZHkcSDC9HLqar44AIWMJkSNchz6bPDW5ZhvWmckVaeUtcJnRCqhz9raxBJfrhu5EzcC4h
c4wtG+e0lclCG5I74HsxQolJI8kOkVWD2rLKmeNy5SVmDys4qLD6JM2h1JC6uhB84W7oh1Im13K0
f+abN1WxtYJc+AVy/pB0f2yd0I/fH0kWx7wv3Q9pMru/alLbPPeaj87bIKwXxVLdJb6OFbNBOgcD
foMFjWKStxAWGjJqCBTcHTEnoXiBdgBfCbofJ2e0bewuXSAoZ33cehvXjW6WGzynJWEWyQwf94EJ
Bkm4GwqWn7rIgJNUztaKxIUeA4gAWD8oGQUtfmIdjU+8YLPIC91WThFKHGC7LHwNmgbun9yqrrnl
jCtURAapkCmJk/o9b5u1dLL+D+UP71uMu4/w+aBbZplOvnshJbVO5y95qzTURiz66A5DHXeEMI5h
0dxAtcFJ95HajYURLaXlv//+Vd80u3l/ac56FqdaGrn+iuOeJayuEcmaQOD3xXtiJD+h1r1VnfwW
H5kPL0x+Zim4EsjV1PzwCX6fQxe0fzyiYGpt+sKW8woOqgOhnSzVVJsgHRZEhW5tw8bRxPK1E7a1
6vk/LzyLw6txxmVqmssGCfNjlmmSG4Yh6SpN9Rx6bDDpjVJZBEdDYLyyk+o2Sd5hntOz1kg4GWWn
UcHYxivK3JLJRgaChcUbcqHslQzKdSM0cQPAop2ngHB0CoulSuPuqeBA29RFGW0Lkp9flau+fYdQ
Y4XENGlbSRRf8GpAWsaFtbTyobqzO3JUceDKfV1MVwulMV6rQq6L3EHal6XRtXeeyVLFgBaK56Z1
tE1n0xZDMO1OmUbqC3QXf9XBZTvGLudcl7PW6PTJwq8TMxBwApIzpRsdMBF3uzZqTth4i0Vf28da
sMAJmj8VFZYR0qXHipRmGr3FMHIZFiSkE60VLRM3vNk+QHwDo0Oux4ve6J5BQmxFbJSMHHwmuNOd
qvtsHQJIZBVhkkJmLGaStIeKZZH6fohZ8jOa0Nt3bbiSQX0o7GSTNdM27RDUTLVxpbQDmwu8fElW
uFi6ojp3pXUvSzSxTjQLAEIHDHj1olkoy9i8mQlWZ1Yp2BJ4DTXrMsIUDNEbFDr0XFm+Q21rjrqJ
ta+uzKcOhNBCQyrEdeSwm7WOfhA8mn50L2wjBV/Y35DlbALd2/UFMb1enr5LynzbF5j7JuJxZHlE
v1Zy/7JhtxL+g0cvM6FyZCJ/AFIaYBR3Tjh1UI8C4OPcbh+LJoEm61YXEaljnYknvQD66mbiMcrU
MUroVIIB2BAV6zHu6Ebqyn8Livoubo0nqi8bpRxU8LZ4cVVHnEGa3zv4z7Hpw7r7aPLwqsLuY35L
6QA2hGCwdiSjzLS1dbh4bV0NCYPLB3mcPKoBhkVhZx5H4ZerJjfvUk/t/CR4nnrjJrnnR2lMLZ4q
Dls3+jCr/rVvwNsamrr3VECQgIVZlE1SZZvfVuR+acVrgX51kaHJ2ZvVQ80ibDF75JL+ayi6LxR5
x7LuInj6OJ9E2274P21c0pCFlt418NfZmoabFKUjLpaCj5KDzdJCjWpLFvhwtTytWnPOuvtBJoht
Y+TTxl7WE8lICLy6uiFwQT4Uk/UY5O6ZrQo3vcwjGIfihUHQrarNl9gnX9qwx33vWfW2nS9uJq1X
M9cWFSaojdWx0BvgsQz6BSjjxfeti4Q/RSFOlxnIw8iyCD/i1qnEsxbM1cE7ZNvv0uZuFlD8A/0D
0aF7BF1lc/GMUMn6EFp3nYjRqiySa7M2ZcxjIGWguyIURSc/RRWXOtTfnYhasU7Gng8MDCklv0IT
YWvVhlcrKrql01fwxPrX0hEvpk9Aq+PIQxYqxp2CtNmyBTlSUQZkQJgIXToxZ2RGEcDp7LpwhZ9w
UZQNO9IShaYbrryw23QT0RyFfqm4ra7tUW59VJ4rXfkPRIFlW9wQOK2InoBsdowD+j24sVBo0qlZ
NLVz8gMvXCoYJivCew2MXShcenPVVuW1NeTNd2LwiQ3b/pz1lFPADQun4blOuQd6pFJjlOBdg2bl
ESLCnpRrvaggN6nwm+Qm5ssoyLqoXNktWMwmmFNq7T2f5ZLDAxdsQ3kpYjLCcRIdGVVvI79ncsLC
suwnHRBBkm1j+ntajSNPjeMnjk5tOhiLssXn6dRgujF0ULB+ypho+3jyT4biJ+f5N3y8L98hK5q5
ilxHYYrsYg5qDblk3HptpYBhsRZ8mFp7UsZudBgrqApIzKg2VpVdAhKbl4XXwFSrv8VAujmjoaFS
27wv8uVkaN+aq73mOYrMENalC8KsI10QQS6Z2gWsrU4Klvctgps609xFndtvDsaNpTTHD5aboDU0
HWFNNlVrI/LFwrNxW7B+5ZebomUI5Th2+ZWLDrEVsv4tenDcDW7LoTpih5PtS2t632OjHrwo+JqK
egtwk4rSHJe2AkNTlXAF3Q8siA80CE9ai9Oo//H6ut9ArjT2Y+GAPIpWVoENzdTGghSmtFpCLF1H
FuMqb2r+dHVHxGbJm4KbDkE+qUR1NCGNTT/QTL2PvvgGyb1xOgR0mVH+kanOtdBT17W2Ac63ISzh
y/EyY5ln6A9t4uY5fT2XNjKNkAibzPItu21BX8j3DsJWI6JDXo1yZkdXyz4HH55+hWVL++I25EVb
dE6+9Y2+xFnmZOSiTNsEfr0LSYk/9Zl6hAmMqK6/Cwdr56cIE8fAtdaJl1wky/ul7tWUZ7LZsCfV
ljJQKPOC6OCngJ7sDlNNf5K5862p8WXGRq4k5eBCaNqqagCMTn1wwQV9N+HF3YYE4PUmU0fikQIa
RcTOEg6geOsshzSxeriMoUFEHUJZxw3TxeDHN4gqCXGghMuBt6Ov6GYk7ZdhROUmmpGBSHQWVaKe
ArC1+yF08Tsl8ZqB4oLl/bH1AbkKyzCQzdcI8ibv03EVyPm6fdL8aC1qMAwoomG6d7fOXTYpraKy
yicyRrGaaxjnvXZcu2wGF5aKP1l+OGuNwYvM+6Ud+DuvM78EIy3Id6gwal4vBIPBgvv3M4qAS22I
n3DeunV5hjPNsfpVip70PAb9tZfDz+DUO2FzbEYye6XUeObq6TamVd+PlNzGpJN6Unbfpl+Wy9IY
9kpLy6XQJUFVEmaJHOt9MIWnIQ7OOdM6WXdqQ8az5sJaS2s0jnL4NqXWrAbcQCAW2U0g084pwAJr
RrR3zoXpZqx0xUgCS0XV/LFd5PRpZzzD6AF1yAdjodruQ28mpCjBeMQzegk7lzmrIAmTNZuMNx2E
gkVeIpw08klie8/p+d0HkAXdmZD1fD0m0AV0AHNs85RFK6/kyhNoihy2uNQ9spp1q+hCQg/CpmT6
4wqmUuRkbF2ru/Um1WKzyGfNaBOQAgAGGvQknodlBEds6Uz+C5ens4qsnWmaHmb3aFglsf6Sduik
SHK7tdDbsFnrI/TdaMLqmm5oL0nKxePFWDlQtImNuFWpuxocMzp7krkCwWaXHDPP3m2mczJ/9ftX
qaFP21rSZyWwx85MNlnQGmc0ap9Do+obQmf2rjox4xFcimL4k2TaZ+EuERl1l7iawhWkUZJCK8tm
OQstI26j5DElm9eYyi/oiyXyG2MerhcNZTqsjQItUFmwcMl58XoSNuO+urhR9+6TRWLbNeNDRKft
MJyBDzhr0NQcuOhuQd4DHeVQpeJf1tBH9k2AzNTjPBal3KVMtWMLBjJmw+0c87KMBUFZ9B/gRqcM
xk+R4tHMwWIX8kNycptOU5B2MOyIJtW3ej19AB/6FiM7ULNnl1L6BtMbvgkEMJV6gn1h0SWSyxmK
ECz28RByc2Y6855KYstnfCS3UOfJFq27LtG+890jQjHtViVI4pXANud0X8jPerB5p1pG5Rq6/5tq
tK86AxNbWvkSDcjB8pL40t+BHeXurQANDC1z0aGnIY4FNwDfRG7ex1e63p9oDubt31I/OsVFM23I
DjeXXVNzlwdvyOvropfhgCB27oWNMIJ2/TkYM3fTCAp1iUy2jB/DSsOZVqgNk6iavt1bxjoox77P
8SWKcA9SCVRHodtLo9pitsWdMHGtGxxdixY82tLvJ/hqk/g0wow0exr1E754fVnq7AsbFf1h+k2V
UK0UKhFPG/pzlkznsSwbwCSDQ5F/KyHUYCPlZ+uO987iaN1PSt9Lr7iqMl73xJcBif/SqdBaJhVO
aXwRa3YpmUCshLkpFVWwM7YIfIlyyNn8u0HIGCpnSNEF+47FI7uUEYgtjeAQQkTJol7s/EA8e8NE
XrKSVwD2yXJyy69oxFNi+vXKn9AaRhshur3fGTQjWfDuAF5dDNrPGE/BWm9aLNQRl0iM76s6NhCv
3yauizurJ3Q+s+zijakbpY+Q8grnN7z3jeKjdg9AnRRrSi3b8V++Jmevf8kTdikVBgvCFdpoG9ss
etP5IUqbc6vQrEXuSDaq0Zp04ry/DM1fBdrxhepn5eD8YA31OYKMffAzEMK+d2ZioQ6+m9kgLgZ5
zMJ8m2K1v/PBO20rr3mt7EwetdJPCTccJZcd8Qum1Z9Ya41Dop8iqz5MHvOkQiLoi4ZBuw+botol
fRguk/nL1Eu1+46RyIoNGzcyeFJ6Z/mbymAiijJ6UeronjsZyb0cCdas8qE9xFNMJyGr8VzqSblJ
cGetrEZsIjAlIUEpz2QQggA1+4MjyheSLKcjk3Da6jIxNgERGbUhYQP54mwX4uQXzQlqcHNg/fFc
Zy7di/fR21ADu8ra4xgldLUtLmHfPE5FS6JrVF2jID9QciYuTySQySc3iWHnZvqHGNWrn6kH7jL0
pfYxUMyX4bbe+VOnDp1RPYRV/gpEbQNr5SvFTgJidD4ipPPgyOlRN/tV6cHoVDaVGwzoXUlYYkrs
Zo5IFGOmlrF1mSCDyT9FV1/Qbo4w2qNt6yFbIeTMK8+M0nw6jO1oEgkRVhL7WdDDImJkWIUk7krF
3KOJfHJnBBVBlm0wKFHdlB6fSThjS89U5tq1fpxk8jdOm/dXLtEfTEtkLBuxTbkbfBBneI6pfCKT
NTZHWvWfD8n8JZMF5mGkpmy4p7EOKJEYeHTsVvCjl3IzKTwDTB5qDC8uYyYPtVc+ACJC9ctYwiLQ
D4vvzac6APPqYkOIiU6ZbuPAE0QuoFZ92+zGzOrWqH1x9gjMs3WUyUPDXF6vt2xsmftZGRnGPaDr
iukYNxD3rDGl3mo6d1jLyfAUQEvZsDm89pP73VrA0m2IG7/fTY89HQmSBupIxFjP3XajPHVLDfuO
sHQkEhweTDxS9wx+DfXEIuBlPJGqEqCxQHqamfGp87v+jkig/BaU4qmFW/telvRKmd5k17IO1HHy
MayO0cELapL6SMA7RBa7OC3wWvJpovrsslhP4F8eIxc7g2czxuFO+4s2VbZq8fw8gn1uzp0q/Z3R
DteqbM+BxRqbIlVzzXXUn9KxuOdW/co18GKW4xZ16EI07VtrsuRhk/eKGJSqBc1U7FAaOdDe89Hb
w5Ged6WaH2z65o/nBHs/QviEZt9Y677xUwoi6027SzZVVH6bTfCguwHFyTj2vKNcTk7cuDvbcoJ1
zDJ1VVhp9ora8uoioP5uDHyCwmKIZY3eTXF2NS1cdNYX/U74db3o3WK49/L21qVl+RLbAJ9yTvhj
bgEWT4gh2Fptla1rO3YemtJ6Y1XS7MGXUe25zLBOrofXdlQvJrKTVVJnG/4xxGwGLhs1oB/JoD2r
kBOKBIeTl9sNBkrF3B35PVO2P9YUBLDVGf/+PnA5/Neffr9EMQxbXkbvHksFyerJGsJptgADdSDj
BYyJN+NqgmbY47Ei+RGtOn+cv6YIH8AE8TD1jHeT0s3YLwFmYzKLGQlIbbBzSmItF1oF8LNiFoaB
Zqz2Qax9dTYpzFZhHrXE/YlqHYoab/qiY8SwNRFLLQYCpeqmnT4CCxhsCCvrNCBpXRWksKwiu8X+
5RXGhx9DyGnz7A/4PnhMqjH2BSfZfeDT/mUeu2grzJ3L6AfcGDz7iWgue1vFdrwjiDl/yjv7cRwM
80Ozu++hwCcZpg8+a809++pkk4aD/4pNcw0y3f4Q7O2XKmqyixa4O0Nk1V1bUn8ONmZpPIkbUZ1A
sOoMxFy49k1p/jESN1jEkzk+NsRfd1xipsuv43ssXRniMWB99A0rQsUBazgJrDXZJAC4HpyAqVtZ
13+A+5C33otk1erbmunwIq+zE971nV/pLOJacc4j4I2eejZjTth5gsQtcuFY46uZkhDZmM2HkkgK
XLUl2+irSBIMt229al2rWROUOFLsu3QM820oTJdmChukkhEz4tlHYrYPcV6YK831d2TtrcxS35oG
J5+Mib4xI0dfY0o5mCMrk7KS+TY2gaho9pp2BjxtTgU8s2nSfgYWQ5JvJJMZlhcjDhMRpOYmRS++
RPe1n8WV68Y3u2WZcm7WwI63o1XkF6knz/medRepaiQ2MeOpfVUyhSY7lwmG/6paeULdHDTaB7eP
mqStMntyBE1anLva/vdL3YhenLYs71Tb7oNeMjbvxXCye7nqPJwMRlE5d1nkgazvgdiMjGc82/kq
pgKFv5PkS8LTHnNRHvMwdl8E46egb3rshBp3vVHEjFI3xFts6zp5y9AZ35DCd379Ta4hUTkxYUi1
PdDrwNO7U0RJYQU29jaHiW33tEpzcQTlktEU9quLnbrOOvCAB/h0iYl3q5Cx7T1KGMIKmCgWHruX
Om0OaaOnJwYAf8yYgGk+H2htRlYypFGs8zmJy8OTc27sR2jNz4FXgs1LAmfTZC790xjVOxDU5B3N
X+Zm3OP2ZEGL1EVcZW5sa3gY9+XorLvCsLn/FRpM+8nj++18i4NQ3JyubbaOWBN1k91PZhnu46yn
SxpUe9+DkVib2Fa2wuvjreURvT6N9fTQK3KVuuxhwEIcJtzU8AuKVcDacuNEoqDN+Wl8QsqRsyN+
jTj9m8Dc6llwgzpq3IU1TWfWsrf1Exs4Y2bvWS1OpH+CLqPo7nd+Xv8QJctmqjf0lWnGP5qdEczc
0vAWepQjXWh1EuYw9QcwkkGaJXtikgxmi2nZ26te6+NjC3InoXh3wkHsGi+1iX/ITiMm3LNNG7cc
oFIvAK65V6ePnbsywoJfz2N0OohzOhKdGxhPthlFN6dpyycifjZ6S12fukZ/SDwPS+n80GaczmYq
38rxg0JoHivnPqV7Zu8qRCp7vzUtVqFSf8vwmhsolD+UkO2ytFLvjAnTPNY4SFeYlkbSivphiU6n
R0OIBRTDGIOoCeOg7VXy8vugBVPK8vKMdFCufjk7vUyhPOXtH9CQLh4Cz90jdeJKNZnY5ib5bHx4
O6LofaJ/1DQAh1UHW/PHdZOL6il2iGeOSsPb/X7pl7TbRVSobUQw52OuJUtUFPN0Hu1WauTtA0Xe
qZ+ddL8PJX3qRhZetnL9ZLxH5KvuCZyGJJAS/Be+hh5SL8s1nSfgOXgZjNImvSy23IdufqBB454B
Ne+uTGv3weTOeEjp9hYFVvfPXixr8sy+3LwrWBIm8XWQRrOn8cwZG6L3ze1HP6UjTHTz3YfDCQy0
pJlqOTgi/0G5wbs/g4D1Ecqa69mbguSmwYrU3s5lsa7qivChzBjvkXuO97XJlqVAvLO1ywLmSD0V
59plrZyOyT5pDO1axKSidoZ+Z/lNcsJRp3J0S/rsc6oOsowR9Q1EHEW9DoMbvm/QpN4mkrG3L4Om
2RqzW8QYWXjS1DqvCNZv9X+wd2a7bWNnHH8Vo/eccl+KaYCxJEtyLHlNYueGYGQNV5EUd/JtejkX
veoj5MX6o2RlLMdxOrE7gIsCgZHIyiEPecjzLf8lc0H6Eh/XYRaMw0TUhtbKi2aNOBWxatX8Wr+u
O6vfMGkEuGF31qU5SywI5VMv1aRTrUE93nftY3Dl8ON9272EzlRQ6bwoPesq7jWYVmJgXKSaMlk1
ejSFKDeDPGZTSR92Yriai3FoXck+gIFa8noTb5zxKOfPi7aGgLKmpcCzeA7nT6VPH+NqvzLFaR5Q
et5wihKhLC9Wmh4PGmqCkygKyovNL2qbvgsGWWonlWernBIfngwnUefR6A7gzPht+AlUzKCrqRHF
uBWcK2q0ftsUlojrdxmgdqgikaT7knlk+Ck0aRP7q0AugmOth+GWsqKfUi5eVL09cRnl63HGojpU
41rmlb5mH8mzbirAsZvA81vPVbD5XJqouNZpOigh7DO6CZNSMrHDQ110uNKLcuxmtU7jUEPKNMdq
2db8azSa26t1JeYomFJPNEyb4mZhXsEtKUaVJ1Hh61+m3hqOdqNQMd/8ti5DcIAeam2rIpfmCY7J
8NXX5I0V4sK1mZpwUoDLekjsZoKlUE2miJyhFnHSAYYx6nZ1wha2Gq4VLE1SqmoTAPt0d4jwLjY/
6Iw1QyqcAPRy8+6zRonfIRUJHqmiSFQGBa1WT+DH5m/9j8LHuqmRqjPDp71rSoRDq5qiRmmrLraT
xm0cZe6ZnXSsM+r1A0Hqzpu8V1LLwX5FRDnDFkXjCx/jFRLGPCWpqaPjClVHIcvja8yRSpQTcmxx
De2dlWgXLkkcNhawFjH0GhSJ/2HFK5qy35puTQE8j4TkCgcuYZQW4nvI+9dKkn1SYukmtaLbyrJg
UqEuUZb5kCD/WLbcnoYZOXhx83BK11iRQ7W36JpW9No0WlcGgKwwMSXwqoV/SBqNjhmbV9rzlD8J
hRrPgtZ6t8raKcK01xG+HMNkpWGdROAC+QshsQRxAMQKLTj9h76afFJKa67bLAMVrRlbsqY5DhCZ
WCwxe0YUS8uOYkR1kAUyzvLQOi6V5rxDvTdq249acmNntXxqpThNyJIwFwQVbF8C0CiRxJmd2Bnw
3vWQ8CweiE13pWaItxj5TZRaF65gLWC/0djAQ6FTSB7XYQJfkSodlayS8n/2TlJImKCTHBoNbV7E
Bm8qDR9zwcTEnmcBnZVDo20WTUn+a/au7nI2XaXBZaVa8A3oz7Qt8f96ZffOx/YypWA5aF35HZA4
iH1qfZIDzCiLohiIxeokCF04A4gwhWtaQzl1SwU8W0l3QgmKD2phE30hpYXFaxulgCKE67SyB0Wk
kEGz8/dHcAPtSC7aIXJEF4lJwGHptzKuWYdQ4j0ZqQnlQ9jvtWaHMa151m/XUlrNRLHE9AWgYqPJ
F0JF5t4lCZaTCeIxKi4kintDwoQfZETN2lao8NYaTNVmfdPisuXV0dTTUUN20+s6AGX3K4YpiEek
864HP6ZdNpSE/MKiXzbWbOGSmK8+VPHnNCWhnlo4FMlgn3Nc+YBta+9sGQjnpxL7QJEgpRW4gpHt
XWpYdbKznQPVAcxXpSjHUhGDw0qdPZBGklhdWB6yRfrEcomrRWXCPruG3VAgcRcDWhNDbmFHWihl
+H+r/mqO4gponlqZ6ezCyInCziQSDWDOD0UU6gRhqfHmfdvUgjpkx4tp/ONeWh1FaBMB+ULPI+9G
ibIGeYG4KsDNclC2NAXweKTIQkRx2NS5PIyqXhoRcJiIsRSAiRk0AOyPQrZe3idvbe8mLFrCXFE8
RE6VXpYs3cidfk1BCqCq1I437J7/s+S+w5Kj96UhAb+5WIvmb+4y+YonN0syCOR7JLkv/2tHkzN/
gippWf2zJ2rixhrhjiZnWT8hSI7rNcI7sOiMnvl159wgWRDo+JhGEkLfmDvwqzvnBsn8CbaTDh0E
1Bnal5b5R2hyivhA8l4i5AMJLsPcwl0CtGbP9rxHLyOrhehqivqEzgIwe6oCQwAl8luFRswwR2XV
8HprRxfnyhVGRWxnGlpFYIb8RiuP4ia+0oypDDR5CIcIcoUOPr4I5LkbK8nMrAHzptjgHIG3qM5F
j56M4OaOUKH6nagJ26wNClHKjAkzpuTkhlDljZx+kH0brHNt5Fa3Xm99k/YmOEZvh9P1xjioyBgA
mDHLIdBco2KsjuONkU5vqePirWP0JjuWGLsIZZts6b0FDyF43Fvy6HjzxL1JD3I69kiiU3UuYOCz
cfJBr84+qQCD0xoRSC7Ra1XIkizlElWc9i3aWiu8eYPrwHTh39nqbWF00Ti1bv0YGyE5TEkV2w8p
wEo3XZGXUoizyWaGKlDt49iTzxTj3O/NiWAdICbW+xX1xkVSnq0G4OXkU1eqgqNyXY/XPYrbgPF1
FStlNsq7krRvXZ9qRplMQQri2BOVMOMbwzwsSwn3asDbgDU0JH56UyXdKBr0DISPde/np8ICNOmz
4qo00NDPmsq97BgaqusJErXAYLp0mJW2g7NU7Eiud76G5HtpeMWNnirZkW4lNAulhDArE4phk5ol
bXIKNK4ZY3sK/zCEGEP5/FiDvHVieGBGVWoDxnwVRnQqEVDCPtAyxom6Smea6X2QEmGWuJI5qDUw
t+BDvCMAjmAQJYDrOBwCL6TZNjbqyh1Rx46wFohvxUr4tWu7cFz6Y62rm7Gaie8NKeoLDYNYk/Kh
RGpwCcofuKRSkte7iXyRd+IE0QF9XscNFn9FS7kHi+whCxt1DjEWj9MIvkgMPwTQqBWObApnhwZV
DvrwAevefx8GaJHrVXhVBrguwLCLRnptRzPfa1Hd1PKjjEh14KerG3Ot5hi1hbQQDUVGc8xSj2zY
jEMjcLEAL4JFY9hHQNQ66g3lREkxzOtAJI0Em9JV4lOwgKcnnnhr6Rw71ugIgxFzYq8lddRkQj5O
0+bM7gK8hzBSH7klwscQmoqJLWIoV7aRd54XNYCTKpiprXFeCAptApODUD9AQSg5DtfI7usahSQw
PagK6ciD89ifC7EYDRQFebGkPrOloJoJQoi5EhoJ87akHg2+cY3CV6IIGHVnnn6sRGgE9BoUutGo
I9PQrAGCcNdFWuI6Hg4hJp9aemssoPvO1DCw37Zikw7joqsGHeZvWWZU84zEo6CUN2vX4q0WFdYJ
IhgnEjI8PTjcnbuUG9EVlkjLz6QaxV89zMwpiLCs8/R32F5f5zyAU7oECF0r4gArVyqgyDtpkPBE
3lFDaOjGCa5R6IsUwY2RI2ZmdUtFShaQ4SAIIDNjWB+ykO6obnrS0E+bZmpE2ig8LTIiSWvlZ0fQ
Ix03TZBN02p1qAJzj3S0xazoQ4kiMWQLfTVPWvWm0aX3rGwVhHt41QXFeGDiNjgAkWpPbBW9vYIV
X5VSNNSDahxa/scyMNZH/1s79l3o0W+no7jwi/a8XGbtxTIvoyJ/8/N2swWeEN1ufu0v8z/yhW8P
cLDcHG16+/e/SPrvhkebI/XBwPbY2y/1/36zx6D/uT/te7/c/Juo4P5/v5vZ1+f+6EntPpz4y8zJ
FjjWbM7v7jTnzgoS/y9u6eQLJ/I58nIv0qC9vmPnPxrJ/PU/Gf7QCZyDAcP/CufN33OgwpGGWOH3
CX8lKPAjBzi4LLPdoP194CCENs89yMBZpcuFt9yN1I+sGfILXB/upPNABoHnGS2BZ58y6JvS4c9u
qP6cdUuFu/7soRPG9aO9kQ1VRYTh+SPTjNgfFzO55487WwIQSw4A87S7wfrLQcMGmYrnnvSwzJzY
TXYDbQbWiJqfPfC4dGKoEE6xN7aE3Rox9HPPeswrMVtm+0Mrov4Ca3ri3zrYZ+zOsb8gEt26Fzjp
Y14k+WJ/ZE3RXuAmzp3WgWh5/5xl7OteYuRyWSUHJ8vP/4r3Ru+zod0HP/5+PXUaZ7H3xMiqaLzA
aZ+Vy0/7jzi4v1754rkLr99qP/9WOPtLD7Uf8QUux3npxwVPzcFFsrdKejGhF3g/XTrxwUnp5wdn
SZHkn/+5uxr9Epdpamq7D378hl76sRMle3cUHOJLLJXLb3pAbqKCHz/lK+cTIcTe9VYw+XuBtfK0
TtBzTztyGgKf/UutaL113nPX+HvirUVWdruR+vWhoGb1As/lTblwis//2HuXKAZp0+5YP34fP/Im
KZaLB6JMhiq+QDgy8xde4iwenDhMLOsFwrMny2TPXCWzz7/1scPu6vZ3khIcgObvbmePxepv9oL6
UX9u+9nHd7/wJX85czKW6SNDfP8bu8D9kSHulv52z95EA1+i8M2h2rsvbJOHh0HE02vv3uF2w2yO
Q6p0wFHurte9bz28NNvE7Ue+cH9a24DhqWk9CDNexazuLuL2Ej1yqx6s4+2cFkkZF31mjIcrb5Qv
1+TeJb5/p2RFM6U/8179fsBvzuuX1eff0J9zDm6X0cE8yYovSdpuijxk8TImtPve9PA2NnjV/XlL
cVMRv3dej9y2+dfR42tYjndB6Jcr/sjM9iPXVzGpTcHiqTl9o9rxSibHTvwHJne/0vIqJrhNAZ6a
4WPZw2uY2l2C8NTUHqQVr2JW2xziqVk9yDxexay2acBTs9plD2xpB1M3dhZ+0v81cg5OIqd6sL/t
lZDvPcDf2ML7uvSfuMPdZSZPzfZhQvMqbuKXSOGbcckuYdhOJ42ceLkNQf6kMHdb6n3qwlN63q8Q
/5ev/PcmTt7Sf2URLZ3szb8BAAD//w==</cx:binary>
              </cx:geoCache>
            </cx:geography>
          </cx:layoutPr>
          <cx:valueColors>
            <cx:minColor>
              <a:srgbClr val="B1D7CE"/>
            </cx:minColor>
            <cx:maxColor>
              <a:srgbClr val="235B4E"/>
            </cx:maxColor>
          </cx:valueColors>
        </cx:series>
      </cx:plotAreaRegion>
    </cx:plotArea>
    <cx:legend pos="t" align="ctr" overlay="0">
      <cx:txPr>
        <a:bodyPr spcFirstLastPara="1" vertOverflow="ellipsis" horzOverflow="overflow" wrap="square" lIns="0" tIns="0" rIns="0" bIns="0" anchor="ctr" anchorCtr="1"/>
        <a:lstStyle/>
        <a:p>
          <a:pPr algn="ctr" rtl="0">
            <a:defRPr/>
          </a:pPr>
          <a:endParaRPr lang="es-ES" sz="900" b="1" i="0" u="none" strike="noStrike" baseline="0">
            <a:solidFill>
              <a:sysClr val="windowText" lastClr="000000">
                <a:lumMod val="65000"/>
                <a:lumOff val="35000"/>
              </a:sysClr>
            </a:solidFill>
            <a:latin typeface="Montserrat" pitchFamily="2" charset="0"/>
          </a:endParaRPr>
        </a:p>
      </cx:txPr>
    </cx:legend>
  </cx:chart>
  <cx:spPr>
    <a:ln>
      <a:solidFill>
        <a:srgbClr val="235B4E"/>
      </a:solid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withinLinearReversed" id="26">
  <a:schemeClr val="accent6"/>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6.xml"/><Relationship Id="rId3" Type="http://schemas.openxmlformats.org/officeDocument/2006/relationships/chart" Target="../charts/chart1.xml"/><Relationship Id="rId7" Type="http://schemas.openxmlformats.org/officeDocument/2006/relationships/chart" Target="../charts/chart5.xml"/><Relationship Id="rId12"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4.xml"/><Relationship Id="rId11" Type="http://schemas.openxmlformats.org/officeDocument/2006/relationships/chart" Target="../charts/chart9.xml"/><Relationship Id="rId5" Type="http://schemas.openxmlformats.org/officeDocument/2006/relationships/chart" Target="../charts/chart3.xml"/><Relationship Id="rId10" Type="http://schemas.openxmlformats.org/officeDocument/2006/relationships/chart" Target="../charts/chart8.xml"/><Relationship Id="rId4" Type="http://schemas.openxmlformats.org/officeDocument/2006/relationships/chart" Target="../charts/chart2.xml"/><Relationship Id="rId9" Type="http://schemas.openxmlformats.org/officeDocument/2006/relationships/chart" Target="../charts/chart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13.xml"/><Relationship Id="rId11" Type="http://schemas.microsoft.com/office/2014/relationships/chartEx" Target="../charts/chartEx1.xml"/><Relationship Id="rId5" Type="http://schemas.openxmlformats.org/officeDocument/2006/relationships/chart" Target="../charts/chart12.xml"/><Relationship Id="rId10" Type="http://schemas.openxmlformats.org/officeDocument/2006/relationships/image" Target="../media/image4.png"/><Relationship Id="rId4" Type="http://schemas.openxmlformats.org/officeDocument/2006/relationships/chart" Target="../charts/chart11.xml"/><Relationship Id="rId9" Type="http://schemas.openxmlformats.org/officeDocument/2006/relationships/chart" Target="../charts/chart1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editAs="oneCell">
    <xdr:from>
      <xdr:col>1</xdr:col>
      <xdr:colOff>116024</xdr:colOff>
      <xdr:row>0</xdr:row>
      <xdr:rowOff>182759</xdr:rowOff>
    </xdr:from>
    <xdr:to>
      <xdr:col>5</xdr:col>
      <xdr:colOff>51764</xdr:colOff>
      <xdr:row>1</xdr:row>
      <xdr:rowOff>683981</xdr:rowOff>
    </xdr:to>
    <xdr:pic>
      <xdr:nvPicPr>
        <xdr:cNvPr id="2" name="Imagen 1">
          <a:extLst>
            <a:ext uri="{FF2B5EF4-FFF2-40B4-BE49-F238E27FC236}">
              <a16:creationId xmlns:a16="http://schemas.microsoft.com/office/drawing/2014/main" id="{C702F55E-9017-4480-8246-097FCDF84DB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8903" b="39057"/>
        <a:stretch/>
      </xdr:blipFill>
      <xdr:spPr>
        <a:xfrm>
          <a:off x="306524" y="182759"/>
          <a:ext cx="4356461" cy="739347"/>
        </a:xfrm>
        <a:prstGeom prst="rect">
          <a:avLst/>
        </a:prstGeom>
      </xdr:spPr>
    </xdr:pic>
    <xdr:clientData/>
  </xdr:twoCellAnchor>
  <xdr:twoCellAnchor editAs="oneCell">
    <xdr:from>
      <xdr:col>9</xdr:col>
      <xdr:colOff>726652</xdr:colOff>
      <xdr:row>1</xdr:row>
      <xdr:rowOff>54800</xdr:rowOff>
    </xdr:from>
    <xdr:to>
      <xdr:col>13</xdr:col>
      <xdr:colOff>43253</xdr:colOff>
      <xdr:row>1</xdr:row>
      <xdr:rowOff>720440</xdr:rowOff>
    </xdr:to>
    <xdr:pic>
      <xdr:nvPicPr>
        <xdr:cNvPr id="3" name="Imagen 2">
          <a:extLst>
            <a:ext uri="{FF2B5EF4-FFF2-40B4-BE49-F238E27FC236}">
              <a16:creationId xmlns:a16="http://schemas.microsoft.com/office/drawing/2014/main" id="{5EC09E66-9CC0-490C-B6E8-5B907752BD7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6299" y="290124"/>
          <a:ext cx="3238660" cy="665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xdr:colOff>
      <xdr:row>32</xdr:row>
      <xdr:rowOff>14284</xdr:rowOff>
    </xdr:from>
    <xdr:to>
      <xdr:col>2</xdr:col>
      <xdr:colOff>2196353</xdr:colOff>
      <xdr:row>36</xdr:row>
      <xdr:rowOff>205151</xdr:rowOff>
    </xdr:to>
    <xdr:pic>
      <xdr:nvPicPr>
        <xdr:cNvPr id="5" name="Imagen 4">
          <a:extLst>
            <a:ext uri="{FF2B5EF4-FFF2-40B4-BE49-F238E27FC236}">
              <a16:creationId xmlns:a16="http://schemas.microsoft.com/office/drawing/2014/main" id="{4EDA2812-59FD-FF74-AE27-D6384D89F9A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90501" y="9281549"/>
          <a:ext cx="2353234" cy="1132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116024</xdr:colOff>
      <xdr:row>0</xdr:row>
      <xdr:rowOff>182759</xdr:rowOff>
    </xdr:from>
    <xdr:to>
      <xdr:col>3</xdr:col>
      <xdr:colOff>1392735</xdr:colOff>
      <xdr:row>1</xdr:row>
      <xdr:rowOff>683981</xdr:rowOff>
    </xdr:to>
    <xdr:pic>
      <xdr:nvPicPr>
        <xdr:cNvPr id="2" name="Imagen 1" descr="Logotipo&#10;&#10;Descripción generada automáticamente con confianza media">
          <a:extLst>
            <a:ext uri="{FF2B5EF4-FFF2-40B4-BE49-F238E27FC236}">
              <a16:creationId xmlns:a16="http://schemas.microsoft.com/office/drawing/2014/main" id="{9EBCF410-B729-4063-8E08-0F532A8CB08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8903" b="39057"/>
        <a:stretch/>
      </xdr:blipFill>
      <xdr:spPr>
        <a:xfrm>
          <a:off x="306524" y="182759"/>
          <a:ext cx="4356461" cy="739347"/>
        </a:xfrm>
        <a:prstGeom prst="rect">
          <a:avLst/>
        </a:prstGeom>
      </xdr:spPr>
    </xdr:pic>
    <xdr:clientData/>
  </xdr:twoCellAnchor>
  <xdr:twoCellAnchor editAs="oneCell">
    <xdr:from>
      <xdr:col>15</xdr:col>
      <xdr:colOff>1309357</xdr:colOff>
      <xdr:row>1</xdr:row>
      <xdr:rowOff>166858</xdr:rowOff>
    </xdr:from>
    <xdr:to>
      <xdr:col>17</xdr:col>
      <xdr:colOff>558723</xdr:colOff>
      <xdr:row>1</xdr:row>
      <xdr:rowOff>832498</xdr:rowOff>
    </xdr:to>
    <xdr:pic>
      <xdr:nvPicPr>
        <xdr:cNvPr id="3" name="Imagen 2" descr="Imagen que contiene objeto, reloj, firmar, calle&#10;&#10;Descripción generada automáticamente">
          <a:extLst>
            <a:ext uri="{FF2B5EF4-FFF2-40B4-BE49-F238E27FC236}">
              <a16:creationId xmlns:a16="http://schemas.microsoft.com/office/drawing/2014/main" id="{CBC3FCB6-5E58-4DA9-9064-3DA922E57A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336170" y="404983"/>
          <a:ext cx="3226053" cy="665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246456</xdr:colOff>
      <xdr:row>8</xdr:row>
      <xdr:rowOff>84323</xdr:rowOff>
    </xdr:from>
    <xdr:to>
      <xdr:col>18</xdr:col>
      <xdr:colOff>450476</xdr:colOff>
      <xdr:row>22</xdr:row>
      <xdr:rowOff>185664</xdr:rowOff>
    </xdr:to>
    <xdr:graphicFrame macro="">
      <xdr:nvGraphicFramePr>
        <xdr:cNvPr id="6" name="Gráfico 5">
          <a:extLst>
            <a:ext uri="{FF2B5EF4-FFF2-40B4-BE49-F238E27FC236}">
              <a16:creationId xmlns:a16="http://schemas.microsoft.com/office/drawing/2014/main" id="{E76096F9-D5CD-42B9-9BBC-D356D5123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228475</xdr:colOff>
      <xdr:row>33</xdr:row>
      <xdr:rowOff>180833</xdr:rowOff>
    </xdr:from>
    <xdr:to>
      <xdr:col>12</xdr:col>
      <xdr:colOff>2497667</xdr:colOff>
      <xdr:row>49</xdr:row>
      <xdr:rowOff>156740</xdr:rowOff>
    </xdr:to>
    <xdr:graphicFrame macro="">
      <xdr:nvGraphicFramePr>
        <xdr:cNvPr id="7" name="Gráfico 6">
          <a:extLst>
            <a:ext uri="{FF2B5EF4-FFF2-40B4-BE49-F238E27FC236}">
              <a16:creationId xmlns:a16="http://schemas.microsoft.com/office/drawing/2014/main" id="{90455904-2EC1-4B7A-B5E6-C71F50C3C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228600</xdr:colOff>
      <xdr:row>63</xdr:row>
      <xdr:rowOff>190499</xdr:rowOff>
    </xdr:from>
    <xdr:to>
      <xdr:col>9</xdr:col>
      <xdr:colOff>542925</xdr:colOff>
      <xdr:row>78</xdr:row>
      <xdr:rowOff>19049</xdr:rowOff>
    </xdr:to>
    <xdr:graphicFrame macro="">
      <xdr:nvGraphicFramePr>
        <xdr:cNvPr id="21" name="Gráfico 20">
          <a:extLst>
            <a:ext uri="{FF2B5EF4-FFF2-40B4-BE49-F238E27FC236}">
              <a16:creationId xmlns:a16="http://schemas.microsoft.com/office/drawing/2014/main" id="{BA138B37-BDF6-0194-BC57-8FB5E21D47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1360714</xdr:colOff>
      <xdr:row>4</xdr:row>
      <xdr:rowOff>231322</xdr:rowOff>
    </xdr:from>
    <xdr:to>
      <xdr:col>13</xdr:col>
      <xdr:colOff>81643</xdr:colOff>
      <xdr:row>29</xdr:row>
      <xdr:rowOff>126177</xdr:rowOff>
    </xdr:to>
    <xdr:graphicFrame macro="">
      <xdr:nvGraphicFramePr>
        <xdr:cNvPr id="4" name="Gráfico 3">
          <a:extLst>
            <a:ext uri="{FF2B5EF4-FFF2-40B4-BE49-F238E27FC236}">
              <a16:creationId xmlns:a16="http://schemas.microsoft.com/office/drawing/2014/main" id="{643AF7B3-0A11-B657-F0D6-7DD4676F28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103093</xdr:colOff>
      <xdr:row>33</xdr:row>
      <xdr:rowOff>134471</xdr:rowOff>
    </xdr:from>
    <xdr:to>
      <xdr:col>16</xdr:col>
      <xdr:colOff>873125</xdr:colOff>
      <xdr:row>47</xdr:row>
      <xdr:rowOff>0</xdr:rowOff>
    </xdr:to>
    <xdr:graphicFrame macro="">
      <xdr:nvGraphicFramePr>
        <xdr:cNvPr id="5" name="Gráfico 4">
          <a:extLst>
            <a:ext uri="{FF2B5EF4-FFF2-40B4-BE49-F238E27FC236}">
              <a16:creationId xmlns:a16="http://schemas.microsoft.com/office/drawing/2014/main" id="{AF9B2DE4-151C-CF9A-6C39-6FABB3884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933691</xdr:colOff>
      <xdr:row>33</xdr:row>
      <xdr:rowOff>119082</xdr:rowOff>
    </xdr:from>
    <xdr:to>
      <xdr:col>21</xdr:col>
      <xdr:colOff>857251</xdr:colOff>
      <xdr:row>46</xdr:row>
      <xdr:rowOff>206375</xdr:rowOff>
    </xdr:to>
    <xdr:graphicFrame macro="">
      <xdr:nvGraphicFramePr>
        <xdr:cNvPr id="9" name="Gráfico 8">
          <a:extLst>
            <a:ext uri="{FF2B5EF4-FFF2-40B4-BE49-F238E27FC236}">
              <a16:creationId xmlns:a16="http://schemas.microsoft.com/office/drawing/2014/main" id="{AE73414B-C7D2-961E-DD76-B0F382050F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877660</xdr:colOff>
      <xdr:row>63</xdr:row>
      <xdr:rowOff>118381</xdr:rowOff>
    </xdr:from>
    <xdr:to>
      <xdr:col>11</xdr:col>
      <xdr:colOff>877660</xdr:colOff>
      <xdr:row>74</xdr:row>
      <xdr:rowOff>140152</xdr:rowOff>
    </xdr:to>
    <xdr:graphicFrame macro="">
      <xdr:nvGraphicFramePr>
        <xdr:cNvPr id="11" name="Gráfico 10">
          <a:extLst>
            <a:ext uri="{FF2B5EF4-FFF2-40B4-BE49-F238E27FC236}">
              <a16:creationId xmlns:a16="http://schemas.microsoft.com/office/drawing/2014/main" id="{3AAC3F44-424D-FDC9-9D11-948773A6E2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852513</xdr:colOff>
      <xdr:row>90</xdr:row>
      <xdr:rowOff>100854</xdr:rowOff>
    </xdr:from>
    <xdr:to>
      <xdr:col>12</xdr:col>
      <xdr:colOff>2428874</xdr:colOff>
      <xdr:row>103</xdr:row>
      <xdr:rowOff>22412</xdr:rowOff>
    </xdr:to>
    <xdr:graphicFrame macro="">
      <xdr:nvGraphicFramePr>
        <xdr:cNvPr id="12" name="Gráfico 11">
          <a:extLst>
            <a:ext uri="{FF2B5EF4-FFF2-40B4-BE49-F238E27FC236}">
              <a16:creationId xmlns:a16="http://schemas.microsoft.com/office/drawing/2014/main" id="{02701C59-2FED-A4FD-02DC-960148CBC8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693963</xdr:colOff>
      <xdr:row>90</xdr:row>
      <xdr:rowOff>100445</xdr:rowOff>
    </xdr:from>
    <xdr:to>
      <xdr:col>9</xdr:col>
      <xdr:colOff>606137</xdr:colOff>
      <xdr:row>103</xdr:row>
      <xdr:rowOff>0</xdr:rowOff>
    </xdr:to>
    <xdr:graphicFrame macro="">
      <xdr:nvGraphicFramePr>
        <xdr:cNvPr id="14" name="Gráfico 13">
          <a:extLst>
            <a:ext uri="{FF2B5EF4-FFF2-40B4-BE49-F238E27FC236}">
              <a16:creationId xmlns:a16="http://schemas.microsoft.com/office/drawing/2014/main" id="{141609E2-42BF-628C-46EA-639BC7C64B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174626</xdr:colOff>
      <xdr:row>118</xdr:row>
      <xdr:rowOff>222250</xdr:rowOff>
    </xdr:from>
    <xdr:to>
      <xdr:col>2</xdr:col>
      <xdr:colOff>2182433</xdr:colOff>
      <xdr:row>123</xdr:row>
      <xdr:rowOff>165625</xdr:rowOff>
    </xdr:to>
    <xdr:pic>
      <xdr:nvPicPr>
        <xdr:cNvPr id="10" name="Imagen 9">
          <a:extLst>
            <a:ext uri="{FF2B5EF4-FFF2-40B4-BE49-F238E27FC236}">
              <a16:creationId xmlns:a16="http://schemas.microsoft.com/office/drawing/2014/main" id="{76DAEF59-865A-4E67-9964-700EDA0370F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74626" y="29908500"/>
          <a:ext cx="2357057" cy="1134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116024</xdr:colOff>
      <xdr:row>0</xdr:row>
      <xdr:rowOff>182759</xdr:rowOff>
    </xdr:from>
    <xdr:to>
      <xdr:col>3</xdr:col>
      <xdr:colOff>1381190</xdr:colOff>
      <xdr:row>1</xdr:row>
      <xdr:rowOff>683981</xdr:rowOff>
    </xdr:to>
    <xdr:pic>
      <xdr:nvPicPr>
        <xdr:cNvPr id="8" name="Imagen 7" descr="Logotipo&#10;&#10;Descripción generada automáticamente con confianza media">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8903" b="39057"/>
        <a:stretch/>
      </xdr:blipFill>
      <xdr:spPr>
        <a:xfrm>
          <a:off x="306524" y="182759"/>
          <a:ext cx="4347802" cy="743677"/>
        </a:xfrm>
        <a:prstGeom prst="rect">
          <a:avLst/>
        </a:prstGeom>
      </xdr:spPr>
    </xdr:pic>
    <xdr:clientData/>
  </xdr:twoCellAnchor>
  <xdr:twoCellAnchor editAs="oneCell">
    <xdr:from>
      <xdr:col>15</xdr:col>
      <xdr:colOff>1571295</xdr:colOff>
      <xdr:row>1</xdr:row>
      <xdr:rowOff>47795</xdr:rowOff>
    </xdr:from>
    <xdr:to>
      <xdr:col>17</xdr:col>
      <xdr:colOff>820663</xdr:colOff>
      <xdr:row>1</xdr:row>
      <xdr:rowOff>713435</xdr:rowOff>
    </xdr:to>
    <xdr:pic>
      <xdr:nvPicPr>
        <xdr:cNvPr id="9" name="Imagen 8" descr="Imagen que contiene objeto, reloj, firmar, calle&#10;&#10;Descripción generada automáticamente">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598108" y="285920"/>
          <a:ext cx="3226053" cy="665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2038453</xdr:colOff>
      <xdr:row>9</xdr:row>
      <xdr:rowOff>214149</xdr:rowOff>
    </xdr:from>
    <xdr:to>
      <xdr:col>15</xdr:col>
      <xdr:colOff>382981</xdr:colOff>
      <xdr:row>24</xdr:row>
      <xdr:rowOff>2839</xdr:rowOff>
    </xdr:to>
    <xdr:graphicFrame macro="">
      <xdr:nvGraphicFramePr>
        <xdr:cNvPr id="16" name="Gráfico 15">
          <a:extLst>
            <a:ext uri="{FF2B5EF4-FFF2-40B4-BE49-F238E27FC236}">
              <a16:creationId xmlns:a16="http://schemas.microsoft.com/office/drawing/2014/main" id="{A9F982CE-AD9A-6AE9-47B4-5FF8E8A207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103909</xdr:colOff>
      <xdr:row>36</xdr:row>
      <xdr:rowOff>103654</xdr:rowOff>
    </xdr:from>
    <xdr:to>
      <xdr:col>12</xdr:col>
      <xdr:colOff>3197679</xdr:colOff>
      <xdr:row>51</xdr:row>
      <xdr:rowOff>51955</xdr:rowOff>
    </xdr:to>
    <xdr:graphicFrame macro="">
      <xdr:nvGraphicFramePr>
        <xdr:cNvPr id="22" name="Gráfico 21">
          <a:extLst>
            <a:ext uri="{FF2B5EF4-FFF2-40B4-BE49-F238E27FC236}">
              <a16:creationId xmlns:a16="http://schemas.microsoft.com/office/drawing/2014/main" id="{F312D588-3EE7-2A0B-1C3B-57FBF5BCD2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577102</xdr:colOff>
      <xdr:row>84</xdr:row>
      <xdr:rowOff>180414</xdr:rowOff>
    </xdr:from>
    <xdr:to>
      <xdr:col>9</xdr:col>
      <xdr:colOff>1064559</xdr:colOff>
      <xdr:row>99</xdr:row>
      <xdr:rowOff>145677</xdr:rowOff>
    </xdr:to>
    <xdr:graphicFrame macro="">
      <xdr:nvGraphicFramePr>
        <xdr:cNvPr id="5" name="Gráfico 4">
          <a:extLst>
            <a:ext uri="{FF2B5EF4-FFF2-40B4-BE49-F238E27FC236}">
              <a16:creationId xmlns:a16="http://schemas.microsoft.com/office/drawing/2014/main" id="{98BEA80B-0DFD-41CD-74C2-B29A529E0C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615523</xdr:colOff>
      <xdr:row>9</xdr:row>
      <xdr:rowOff>155400</xdr:rowOff>
    </xdr:from>
    <xdr:to>
      <xdr:col>12</xdr:col>
      <xdr:colOff>40821</xdr:colOff>
      <xdr:row>26</xdr:row>
      <xdr:rowOff>12807</xdr:rowOff>
    </xdr:to>
    <xdr:graphicFrame macro="">
      <xdr:nvGraphicFramePr>
        <xdr:cNvPr id="2" name="Gráfico 1">
          <a:extLst>
            <a:ext uri="{FF2B5EF4-FFF2-40B4-BE49-F238E27FC236}">
              <a16:creationId xmlns:a16="http://schemas.microsoft.com/office/drawing/2014/main" id="{28EB5441-22EE-6B7D-DFDD-C8BA5B40A8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2941492</xdr:colOff>
      <xdr:row>36</xdr:row>
      <xdr:rowOff>139148</xdr:rowOff>
    </xdr:from>
    <xdr:to>
      <xdr:col>15</xdr:col>
      <xdr:colOff>2566148</xdr:colOff>
      <xdr:row>48</xdr:row>
      <xdr:rowOff>57149</xdr:rowOff>
    </xdr:to>
    <xdr:graphicFrame macro="">
      <xdr:nvGraphicFramePr>
        <xdr:cNvPr id="6" name="Gráfico 5">
          <a:extLst>
            <a:ext uri="{FF2B5EF4-FFF2-40B4-BE49-F238E27FC236}">
              <a16:creationId xmlns:a16="http://schemas.microsoft.com/office/drawing/2014/main" id="{F42CB7C8-C088-4AF5-1E38-A9489D26BF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183674</xdr:colOff>
      <xdr:row>36</xdr:row>
      <xdr:rowOff>109612</xdr:rowOff>
    </xdr:from>
    <xdr:to>
      <xdr:col>20</xdr:col>
      <xdr:colOff>368113</xdr:colOff>
      <xdr:row>48</xdr:row>
      <xdr:rowOff>40340</xdr:rowOff>
    </xdr:to>
    <xdr:graphicFrame macro="">
      <xdr:nvGraphicFramePr>
        <xdr:cNvPr id="10" name="Gráfico 9">
          <a:extLst>
            <a:ext uri="{FF2B5EF4-FFF2-40B4-BE49-F238E27FC236}">
              <a16:creationId xmlns:a16="http://schemas.microsoft.com/office/drawing/2014/main" id="{A138B4C0-9DBA-3D07-0840-0390A15654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258535</xdr:colOff>
      <xdr:row>83</xdr:row>
      <xdr:rowOff>27214</xdr:rowOff>
    </xdr:from>
    <xdr:to>
      <xdr:col>13</xdr:col>
      <xdr:colOff>159626</xdr:colOff>
      <xdr:row>96</xdr:row>
      <xdr:rowOff>197566</xdr:rowOff>
    </xdr:to>
    <xdr:graphicFrame macro="">
      <xdr:nvGraphicFramePr>
        <xdr:cNvPr id="12" name="Gráfico 11">
          <a:extLst>
            <a:ext uri="{FF2B5EF4-FFF2-40B4-BE49-F238E27FC236}">
              <a16:creationId xmlns:a16="http://schemas.microsoft.com/office/drawing/2014/main" id="{99C5F51F-2A82-4DED-9466-F34C457575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2</xdr:col>
      <xdr:colOff>119062</xdr:colOff>
      <xdr:row>113</xdr:row>
      <xdr:rowOff>214313</xdr:rowOff>
    </xdr:from>
    <xdr:to>
      <xdr:col>2</xdr:col>
      <xdr:colOff>2480586</xdr:colOff>
      <xdr:row>118</xdr:row>
      <xdr:rowOff>157688</xdr:rowOff>
    </xdr:to>
    <xdr:pic>
      <xdr:nvPicPr>
        <xdr:cNvPr id="17" name="Imagen 16" descr="Un letrero de color blanco&#10;&#10;Descripción generada automáticamente con confianza media">
          <a:extLst>
            <a:ext uri="{FF2B5EF4-FFF2-40B4-BE49-F238E27FC236}">
              <a16:creationId xmlns:a16="http://schemas.microsoft.com/office/drawing/2014/main" id="{0DF1C4CC-7538-BC59-3782-E619C23F8FD8}"/>
            </a:ext>
          </a:extLst>
        </xdr:cNvPr>
        <xdr:cNvPicPr>
          <a:picLocks noChangeAspect="1"/>
        </xdr:cNvPicPr>
      </xdr:nvPicPr>
      <xdr:blipFill>
        <a:blip xmlns:r="http://schemas.openxmlformats.org/officeDocument/2006/relationships" r:embed="rId10"/>
        <a:stretch>
          <a:fillRect/>
        </a:stretch>
      </xdr:blipFill>
      <xdr:spPr>
        <a:xfrm>
          <a:off x="452437" y="31313438"/>
          <a:ext cx="2361524" cy="1134000"/>
        </a:xfrm>
        <a:prstGeom prst="rect">
          <a:avLst/>
        </a:prstGeom>
      </xdr:spPr>
    </xdr:pic>
    <xdr:clientData/>
  </xdr:twoCellAnchor>
  <xdr:twoCellAnchor>
    <xdr:from>
      <xdr:col>7</xdr:col>
      <xdr:colOff>638968</xdr:colOff>
      <xdr:row>66</xdr:row>
      <xdr:rowOff>227805</xdr:rowOff>
    </xdr:from>
    <xdr:to>
      <xdr:col>10</xdr:col>
      <xdr:colOff>1131093</xdr:colOff>
      <xdr:row>76</xdr:row>
      <xdr:rowOff>192880</xdr:rowOff>
    </xdr:to>
    <mc:AlternateContent xmlns:mc="http://schemas.openxmlformats.org/markup-compatibility/2006">
      <mc:Choice xmlns:cx6="http://schemas.microsoft.com/office/drawing/2016/5/12/chartex" Requires="cx6">
        <xdr:graphicFrame macro="">
          <xdr:nvGraphicFramePr>
            <xdr:cNvPr id="13" name="Gráfico 12">
              <a:extLst>
                <a:ext uri="{FF2B5EF4-FFF2-40B4-BE49-F238E27FC236}">
                  <a16:creationId xmlns:a16="http://schemas.microsoft.com/office/drawing/2014/main" id="{187C2CDD-2C42-2BBA-EF9B-8CD7400246C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1"/>
            </a:graphicData>
          </a:graphic>
        </xdr:graphicFrame>
      </mc:Choice>
      <mc:Fallback>
        <xdr:sp macro="" textlink="">
          <xdr:nvSpPr>
            <xdr:cNvPr id="0" name=""/>
            <xdr:cNvSpPr>
              <a:spLocks noTextEdit="1"/>
            </xdr:cNvSpPr>
          </xdr:nvSpPr>
          <xdr:spPr>
            <a:xfrm>
              <a:off x="11564143" y="18753930"/>
              <a:ext cx="4568825" cy="2727325"/>
            </a:xfrm>
            <a:prstGeom prst="rect">
              <a:avLst/>
            </a:prstGeom>
            <a:solidFill>
              <a:prstClr val="white"/>
            </a:solidFill>
            <a:ln w="1">
              <a:solidFill>
                <a:prstClr val="green"/>
              </a:solidFill>
            </a:ln>
          </xdr:spPr>
          <xdr:txBody>
            <a:bodyPr vertOverflow="clip" horzOverflow="clip"/>
            <a:lstStyle/>
            <a:p>
              <a:r>
                <a:rPr lang="es-MX"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116024</xdr:colOff>
      <xdr:row>0</xdr:row>
      <xdr:rowOff>182759</xdr:rowOff>
    </xdr:from>
    <xdr:to>
      <xdr:col>4</xdr:col>
      <xdr:colOff>1492521</xdr:colOff>
      <xdr:row>1</xdr:row>
      <xdr:rowOff>683981</xdr:rowOff>
    </xdr:to>
    <xdr:pic>
      <xdr:nvPicPr>
        <xdr:cNvPr id="2" name="Imagen 1" descr="Logotipo&#10;&#10;Descripción generada automáticamente con confianza media">
          <a:extLst>
            <a:ext uri="{FF2B5EF4-FFF2-40B4-BE49-F238E27FC236}">
              <a16:creationId xmlns:a16="http://schemas.microsoft.com/office/drawing/2014/main" id="{90657083-3591-4CDF-8BCB-3D1B66A473F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8903" b="39057"/>
        <a:stretch/>
      </xdr:blipFill>
      <xdr:spPr>
        <a:xfrm>
          <a:off x="306524" y="182759"/>
          <a:ext cx="4356461" cy="739347"/>
        </a:xfrm>
        <a:prstGeom prst="rect">
          <a:avLst/>
        </a:prstGeom>
      </xdr:spPr>
    </xdr:pic>
    <xdr:clientData/>
  </xdr:twoCellAnchor>
  <xdr:twoCellAnchor editAs="oneCell">
    <xdr:from>
      <xdr:col>10</xdr:col>
      <xdr:colOff>267720</xdr:colOff>
      <xdr:row>1</xdr:row>
      <xdr:rowOff>5519</xdr:rowOff>
    </xdr:from>
    <xdr:to>
      <xdr:col>11</xdr:col>
      <xdr:colOff>75088</xdr:colOff>
      <xdr:row>1</xdr:row>
      <xdr:rowOff>664028</xdr:rowOff>
    </xdr:to>
    <xdr:pic>
      <xdr:nvPicPr>
        <xdr:cNvPr id="3" name="Imagen 2" descr="Imagen que contiene objeto, reloj, firmar, calle&#10;&#10;Descripción generada automáticamente">
          <a:extLst>
            <a:ext uri="{FF2B5EF4-FFF2-40B4-BE49-F238E27FC236}">
              <a16:creationId xmlns:a16="http://schemas.microsoft.com/office/drawing/2014/main" id="{74BA63F9-7324-4A71-A5FF-A69F855CACC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24396" y="240843"/>
          <a:ext cx="3213956" cy="6585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485669</xdr:colOff>
      <xdr:row>9</xdr:row>
      <xdr:rowOff>150729</xdr:rowOff>
    </xdr:from>
    <xdr:to>
      <xdr:col>12</xdr:col>
      <xdr:colOff>2027463</xdr:colOff>
      <xdr:row>20</xdr:row>
      <xdr:rowOff>190500</xdr:rowOff>
    </xdr:to>
    <xdr:graphicFrame macro="">
      <xdr:nvGraphicFramePr>
        <xdr:cNvPr id="7" name="Gráfico 6">
          <a:extLst>
            <a:ext uri="{FF2B5EF4-FFF2-40B4-BE49-F238E27FC236}">
              <a16:creationId xmlns:a16="http://schemas.microsoft.com/office/drawing/2014/main" id="{2376D08C-BD08-84F1-8020-9F2069A26F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566428</xdr:colOff>
      <xdr:row>9</xdr:row>
      <xdr:rowOff>170953</xdr:rowOff>
    </xdr:from>
    <xdr:to>
      <xdr:col>9</xdr:col>
      <xdr:colOff>100693</xdr:colOff>
      <xdr:row>21</xdr:row>
      <xdr:rowOff>27213</xdr:rowOff>
    </xdr:to>
    <xdr:graphicFrame macro="">
      <xdr:nvGraphicFramePr>
        <xdr:cNvPr id="8" name="Gráfico 7">
          <a:extLst>
            <a:ext uri="{FF2B5EF4-FFF2-40B4-BE49-F238E27FC236}">
              <a16:creationId xmlns:a16="http://schemas.microsoft.com/office/drawing/2014/main" id="{9C9BCFC1-67A8-25B7-77A8-FD5A9FE178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40822</xdr:colOff>
      <xdr:row>41</xdr:row>
      <xdr:rowOff>40821</xdr:rowOff>
    </xdr:from>
    <xdr:to>
      <xdr:col>3</xdr:col>
      <xdr:colOff>765022</xdr:colOff>
      <xdr:row>45</xdr:row>
      <xdr:rowOff>195107</xdr:rowOff>
    </xdr:to>
    <xdr:pic>
      <xdr:nvPicPr>
        <xdr:cNvPr id="5" name="Imagen 4">
          <a:extLst>
            <a:ext uri="{FF2B5EF4-FFF2-40B4-BE49-F238E27FC236}">
              <a16:creationId xmlns:a16="http://schemas.microsoft.com/office/drawing/2014/main" id="{2DED3B84-915D-4646-B13A-7759C60F06C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81001" y="10953750"/>
          <a:ext cx="2357057" cy="1134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1569653</xdr:colOff>
      <xdr:row>21</xdr:row>
      <xdr:rowOff>738</xdr:rowOff>
    </xdr:from>
    <xdr:to>
      <xdr:col>6</xdr:col>
      <xdr:colOff>1478017</xdr:colOff>
      <xdr:row>35</xdr:row>
      <xdr:rowOff>76938</xdr:rowOff>
    </xdr:to>
    <xdr:graphicFrame macro="">
      <xdr:nvGraphicFramePr>
        <xdr:cNvPr id="2" name="Gráfico 1">
          <a:extLst>
            <a:ext uri="{FF2B5EF4-FFF2-40B4-BE49-F238E27FC236}">
              <a16:creationId xmlns:a16="http://schemas.microsoft.com/office/drawing/2014/main" id="{5BD629D7-B2CE-CDC1-B844-002E96948C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466396</xdr:colOff>
      <xdr:row>20</xdr:row>
      <xdr:rowOff>139262</xdr:rowOff>
    </xdr:from>
    <xdr:to>
      <xdr:col>13</xdr:col>
      <xdr:colOff>1024757</xdr:colOff>
      <xdr:row>35</xdr:row>
      <xdr:rowOff>24962</xdr:rowOff>
    </xdr:to>
    <xdr:graphicFrame macro="">
      <xdr:nvGraphicFramePr>
        <xdr:cNvPr id="3" name="Gráfico 2">
          <a:extLst>
            <a:ext uri="{FF2B5EF4-FFF2-40B4-BE49-F238E27FC236}">
              <a16:creationId xmlns:a16="http://schemas.microsoft.com/office/drawing/2014/main" id="{445DFD98-BBA8-62CE-56F5-D5C59D1B98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28575</xdr:colOff>
      <xdr:row>56</xdr:row>
      <xdr:rowOff>180975</xdr:rowOff>
    </xdr:from>
    <xdr:to>
      <xdr:col>7</xdr:col>
      <xdr:colOff>28575</xdr:colOff>
      <xdr:row>71</xdr:row>
      <xdr:rowOff>66675</xdr:rowOff>
    </xdr:to>
    <xdr:graphicFrame macro="">
      <xdr:nvGraphicFramePr>
        <xdr:cNvPr id="4" name="Gráfico 3">
          <a:extLst>
            <a:ext uri="{FF2B5EF4-FFF2-40B4-BE49-F238E27FC236}">
              <a16:creationId xmlns:a16="http://schemas.microsoft.com/office/drawing/2014/main" id="{9E718E3C-3197-F9C0-E2D7-F6540D65A3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19049</xdr:colOff>
      <xdr:row>57</xdr:row>
      <xdr:rowOff>19050</xdr:rowOff>
    </xdr:from>
    <xdr:to>
      <xdr:col>13</xdr:col>
      <xdr:colOff>1000124</xdr:colOff>
      <xdr:row>71</xdr:row>
      <xdr:rowOff>95250</xdr:rowOff>
    </xdr:to>
    <xdr:graphicFrame macro="">
      <xdr:nvGraphicFramePr>
        <xdr:cNvPr id="5" name="Gráfico 4">
          <a:extLst>
            <a:ext uri="{FF2B5EF4-FFF2-40B4-BE49-F238E27FC236}">
              <a16:creationId xmlns:a16="http://schemas.microsoft.com/office/drawing/2014/main" id="{07B1269E-0446-9BE9-4915-5354A3BA7A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847725</xdr:colOff>
      <xdr:row>76</xdr:row>
      <xdr:rowOff>180975</xdr:rowOff>
    </xdr:from>
    <xdr:to>
      <xdr:col>9</xdr:col>
      <xdr:colOff>838200</xdr:colOff>
      <xdr:row>89</xdr:row>
      <xdr:rowOff>9525</xdr:rowOff>
    </xdr:to>
    <xdr:graphicFrame macro="">
      <xdr:nvGraphicFramePr>
        <xdr:cNvPr id="8" name="Gráfico 7">
          <a:extLst>
            <a:ext uri="{FF2B5EF4-FFF2-40B4-BE49-F238E27FC236}">
              <a16:creationId xmlns:a16="http://schemas.microsoft.com/office/drawing/2014/main" id="{0057D805-81BA-2C9F-4CC2-6DFCCA9F3F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838200</xdr:colOff>
      <xdr:row>89</xdr:row>
      <xdr:rowOff>238125</xdr:rowOff>
    </xdr:from>
    <xdr:to>
      <xdr:col>9</xdr:col>
      <xdr:colOff>847725</xdr:colOff>
      <xdr:row>101</xdr:row>
      <xdr:rowOff>85725</xdr:rowOff>
    </xdr:to>
    <xdr:graphicFrame macro="">
      <xdr:nvGraphicFramePr>
        <xdr:cNvPr id="9" name="Gráfico 8">
          <a:extLst>
            <a:ext uri="{FF2B5EF4-FFF2-40B4-BE49-F238E27FC236}">
              <a16:creationId xmlns:a16="http://schemas.microsoft.com/office/drawing/2014/main" id="{005E3D2F-B777-1CAD-1C75-6C349577FC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90752</xdr:colOff>
      <xdr:row>20</xdr:row>
      <xdr:rowOff>143814</xdr:rowOff>
    </xdr:from>
    <xdr:to>
      <xdr:col>19</xdr:col>
      <xdr:colOff>1457027</xdr:colOff>
      <xdr:row>35</xdr:row>
      <xdr:rowOff>29514</xdr:rowOff>
    </xdr:to>
    <xdr:graphicFrame macro="">
      <xdr:nvGraphicFramePr>
        <xdr:cNvPr id="6" name="Gráfico 5">
          <a:extLst>
            <a:ext uri="{FF2B5EF4-FFF2-40B4-BE49-F238E27FC236}">
              <a16:creationId xmlns:a16="http://schemas.microsoft.com/office/drawing/2014/main" id="{5E8C3A86-3EC5-8416-242F-FCE6243B3C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235323</xdr:colOff>
      <xdr:row>20</xdr:row>
      <xdr:rowOff>145676</xdr:rowOff>
    </xdr:from>
    <xdr:to>
      <xdr:col>26</xdr:col>
      <xdr:colOff>77598</xdr:colOff>
      <xdr:row>35</xdr:row>
      <xdr:rowOff>31376</xdr:rowOff>
    </xdr:to>
    <xdr:graphicFrame macro="">
      <xdr:nvGraphicFramePr>
        <xdr:cNvPr id="7" name="Gráfico 6">
          <a:extLst>
            <a:ext uri="{FF2B5EF4-FFF2-40B4-BE49-F238E27FC236}">
              <a16:creationId xmlns:a16="http://schemas.microsoft.com/office/drawing/2014/main" id="{11636656-7842-4BA1-99A4-61EF358C7C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richData/_rels/rdRichValueWebImage.xml.rels><?xml version="1.0" encoding="UTF-8" standalone="yes"?>
<Relationships xmlns="http://schemas.openxmlformats.org/package/2006/relationships"><Relationship Id="rId13" Type="http://schemas.openxmlformats.org/officeDocument/2006/relationships/hyperlink" Target="https://www.bing.com/th?id=A35bed6b4e0e25a098c6c8a96c31d46a4&amp;qlt=95" TargetMode="External"/><Relationship Id="rId18" Type="http://schemas.openxmlformats.org/officeDocument/2006/relationships/hyperlink" Target="https://www.bing.com/images/search?form=xlimg&amp;q=Oaxaca" TargetMode="External"/><Relationship Id="rId26" Type="http://schemas.openxmlformats.org/officeDocument/2006/relationships/hyperlink" Target="https://www.bing.com/images/search?form=xlimg&amp;q=Baja%20California%20Sur" TargetMode="External"/><Relationship Id="rId39" Type="http://schemas.openxmlformats.org/officeDocument/2006/relationships/hyperlink" Target="https://www.bing.com/th?id=OSK.7f5ccabc8c567ee951df7e1d0e918516&amp;qlt=95" TargetMode="External"/><Relationship Id="rId21" Type="http://schemas.openxmlformats.org/officeDocument/2006/relationships/hyperlink" Target="https://www.bing.com/th?id=OSK.76e26005ac3a6f60be91518a547c28c1&amp;qlt=95" TargetMode="External"/><Relationship Id="rId34" Type="http://schemas.openxmlformats.org/officeDocument/2006/relationships/hyperlink" Target="https://www.bing.com/images/search?form=xlimg&amp;q=Veracruz%20de%20Ignacio%20de%20la%20Llave" TargetMode="External"/><Relationship Id="rId7" Type="http://schemas.openxmlformats.org/officeDocument/2006/relationships/hyperlink" Target="https://www.bing.com/th?id=AMMS_1c543e05763788e975b708bd954ae62e&amp;qlt=95" TargetMode="External"/><Relationship Id="rId12" Type="http://schemas.openxmlformats.org/officeDocument/2006/relationships/hyperlink" Target="https://www.bing.com/images/search?form=xlimg&amp;q=Cuba" TargetMode="External"/><Relationship Id="rId17" Type="http://schemas.openxmlformats.org/officeDocument/2006/relationships/hyperlink" Target="https://www.bing.com/th?id=OSK.1d4bdb6e77e3b4fb5d2b0281f0e9da41&amp;qlt=95" TargetMode="External"/><Relationship Id="rId25" Type="http://schemas.openxmlformats.org/officeDocument/2006/relationships/hyperlink" Target="https://www.bing.com/th?id=OSK.3f082067587ac2dd4fb2e67c60db3dc1&amp;qlt=95" TargetMode="External"/><Relationship Id="rId33" Type="http://schemas.openxmlformats.org/officeDocument/2006/relationships/hyperlink" Target="https://www.bing.com/th?id=OSK.0fb6c6f8b02e2ad3ef3f8dce4d7aa7c1&amp;qlt=95" TargetMode="External"/><Relationship Id="rId38" Type="http://schemas.openxmlformats.org/officeDocument/2006/relationships/hyperlink" Target="https://www.bing.com/images/search?form=xlimg&amp;q=Sinaloa" TargetMode="External"/><Relationship Id="rId2" Type="http://schemas.openxmlformats.org/officeDocument/2006/relationships/hyperlink" Target="https://www.bing.com/images/search?form=xlimg&amp;q=Quintana%20Roo" TargetMode="External"/><Relationship Id="rId16" Type="http://schemas.openxmlformats.org/officeDocument/2006/relationships/hyperlink" Target="https://www.bing.com/images/search?form=xlimg&amp;q=Estados%20Unidos" TargetMode="External"/><Relationship Id="rId20" Type="http://schemas.openxmlformats.org/officeDocument/2006/relationships/hyperlink" Target="https://www.bing.com/images/search?form=xlimg&amp;q=Venezuela" TargetMode="External"/><Relationship Id="rId29" Type="http://schemas.openxmlformats.org/officeDocument/2006/relationships/hyperlink" Target="https://www.bing.com/th?id=OSK.d9bd0eb120c6c9211043aaf4026c63ed&amp;qlt=95" TargetMode="External"/><Relationship Id="rId1" Type="http://schemas.openxmlformats.org/officeDocument/2006/relationships/hyperlink" Target="https://www.bing.com/th?id=OSK.d30440d097d23f01ed86c6c9e5f45341&amp;qlt=95" TargetMode="External"/><Relationship Id="rId6" Type="http://schemas.openxmlformats.org/officeDocument/2006/relationships/hyperlink" Target="https://www.bing.com/images/search?form=xlimg&amp;q=Jalisco" TargetMode="External"/><Relationship Id="rId11" Type="http://schemas.openxmlformats.org/officeDocument/2006/relationships/hyperlink" Target="https://www.bing.com/th?id=AMMS_2c30a0c92464a6f71e668462c31e758d&amp;qlt=95" TargetMode="External"/><Relationship Id="rId24" Type="http://schemas.openxmlformats.org/officeDocument/2006/relationships/hyperlink" Target="https://www.bing.com/images/search?form=xlimg&amp;q=Surinam" TargetMode="External"/><Relationship Id="rId32" Type="http://schemas.openxmlformats.org/officeDocument/2006/relationships/hyperlink" Target="https://www.bing.com/images/search?form=xlimg&amp;q=Ecuador" TargetMode="External"/><Relationship Id="rId37" Type="http://schemas.openxmlformats.org/officeDocument/2006/relationships/hyperlink" Target="https://www.bing.com/th?id=OSK.527c3721870b843a3f212e10e5378a10&amp;qlt=95" TargetMode="External"/><Relationship Id="rId40" Type="http://schemas.openxmlformats.org/officeDocument/2006/relationships/hyperlink" Target="https://www.bing.com/images/search?form=xlimg&amp;q=Tabasco" TargetMode="External"/><Relationship Id="rId5" Type="http://schemas.openxmlformats.org/officeDocument/2006/relationships/hyperlink" Target="https://www.bing.com/th?id=OSK.1a4b6c4e1caaed710b885bd3849a24b9&amp;qlt=95" TargetMode="External"/><Relationship Id="rId15" Type="http://schemas.openxmlformats.org/officeDocument/2006/relationships/hyperlink" Target="https://www.bing.com/th?id=OSK.4978681437895544c86e76a2dc065f17&amp;qlt=95" TargetMode="External"/><Relationship Id="rId23" Type="http://schemas.openxmlformats.org/officeDocument/2006/relationships/hyperlink" Target="https://www.bing.com/th?id=OSK.6fdb8a6186958f223a70c929d5339ca7&amp;qlt=95" TargetMode="External"/><Relationship Id="rId28" Type="http://schemas.openxmlformats.org/officeDocument/2006/relationships/hyperlink" Target="https://www.bing.com/images/search?form=xlimg&amp;q=Honduras" TargetMode="External"/><Relationship Id="rId36" Type="http://schemas.openxmlformats.org/officeDocument/2006/relationships/hyperlink" Target="https://www.bing.com/images/search?form=xlimg&amp;q=Chihuahua" TargetMode="External"/><Relationship Id="rId10" Type="http://schemas.openxmlformats.org/officeDocument/2006/relationships/hyperlink" Target="https://www.bing.com/images/search?form=xlimg&amp;q=Baja%20California" TargetMode="External"/><Relationship Id="rId19" Type="http://schemas.openxmlformats.org/officeDocument/2006/relationships/hyperlink" Target="https://www.bing.com/th?id=AMMS_9e41d9a1a8167b598eaacab9f59ff7e9&amp;qlt=95" TargetMode="External"/><Relationship Id="rId31" Type="http://schemas.openxmlformats.org/officeDocument/2006/relationships/hyperlink" Target="https://www.bing.com/th?id=AMMS_8f406d749860ba6ff6ef2325c59cb2f4&amp;qlt=95" TargetMode="External"/><Relationship Id="rId4" Type="http://schemas.openxmlformats.org/officeDocument/2006/relationships/hyperlink" Target="https://www.bing.com/images/search?form=xlimg&amp;q=Rep%c3%bablica+Dominicana" TargetMode="External"/><Relationship Id="rId9" Type="http://schemas.openxmlformats.org/officeDocument/2006/relationships/hyperlink" Target="https://www.bing.com/th?id=OSK.0a5756ebaab4bb57a7b046c566e7b7ff&amp;qlt=95" TargetMode="External"/><Relationship Id="rId14" Type="http://schemas.openxmlformats.org/officeDocument/2006/relationships/hyperlink" Target="https://www.bing.com/images/search?form=xlimg&amp;q=Nuevo%20Le%c3%b3n" TargetMode="External"/><Relationship Id="rId22" Type="http://schemas.openxmlformats.org/officeDocument/2006/relationships/hyperlink" Target="https://www.bing.com/images/search?form=xlimg&amp;q=Yucat%c3%a1n" TargetMode="External"/><Relationship Id="rId27" Type="http://schemas.openxmlformats.org/officeDocument/2006/relationships/hyperlink" Target="https://www.bing.com/th?id=OSK.f7ad7e5de2540168f8c709bcd50cff2c&amp;qlt=95" TargetMode="External"/><Relationship Id="rId30" Type="http://schemas.openxmlformats.org/officeDocument/2006/relationships/hyperlink" Target="https://www.bing.com/images/search?form=xlimg&amp;q=Estado%20de%20Guerrero" TargetMode="External"/><Relationship Id="rId35" Type="http://schemas.openxmlformats.org/officeDocument/2006/relationships/hyperlink" Target="https://www.bing.com/th?id=OSK.f6c4342c4f327ebc1deaa7ed8945d2fc&amp;qlt=95" TargetMode="External"/><Relationship Id="rId8" Type="http://schemas.openxmlformats.org/officeDocument/2006/relationships/hyperlink" Target="https://www.bing.com/images/search?form=xlimg&amp;q=Panam%c3%a1" TargetMode="External"/><Relationship Id="rId3" Type="http://schemas.openxmlformats.org/officeDocument/2006/relationships/hyperlink" Target="https://www.bing.com/th?id=AMMS_4352a440e57951d44230ff328a0d9186&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Srd>
</file>

<file path=xl/richData/rdarray.xml><?xml version="1.0" encoding="utf-8"?>
<arrayData xmlns="http://schemas.microsoft.com/office/spreadsheetml/2017/richdata2" count="36">
  <a r="2">
    <v t="s">Horario del este de América del Norte</v>
    <v t="s">Hora estándar del centro</v>
  </a>
  <a r="2">
    <v t="s">español</v>
    <v t="s">Español dominicano</v>
  </a>
  <a r="3">
    <v t="r">27</v>
    <v t="s">Raquel Peña (Vicepresidente)</v>
    <v t="r">27</v>
  </a>
  <a r="32">
    <v t="r">47</v>
    <v t="r">48</v>
    <v t="r">49</v>
    <v t="r">50</v>
    <v t="r">51</v>
    <v t="r">52</v>
    <v t="r">53</v>
    <v t="r">54</v>
    <v t="r">55</v>
    <v t="r">56</v>
    <v t="r">57</v>
    <v t="r">58</v>
    <v t="r">59</v>
    <v t="r">60</v>
    <v t="r">61</v>
    <v t="r">62</v>
    <v t="r">63</v>
    <v t="r">64</v>
    <v t="r">65</v>
    <v t="r">66</v>
    <v t="r">67</v>
    <v t="r">68</v>
    <v t="r">69</v>
    <v t="r">70</v>
    <v t="r">71</v>
    <v t="r">72</v>
    <v t="r">73</v>
    <v t="r">74</v>
    <v t="r">75</v>
    <v t="r">76</v>
    <v t="r">77</v>
    <v t="r">78</v>
  </a>
  <a r="1">
    <v t="s">Tiempo del Atlántico</v>
  </a>
  <a r="1">
    <v t="s">Hora estándar del centro</v>
  </a>
  <a r="2">
    <v t="s">español</v>
    <v t="s">Español panameño</v>
  </a>
  <a r="2">
    <v t="s">José Gabriel Carrizo (Vicepresidente)</v>
    <v t="s">Laurentino Cortizo (Presidente)</v>
  </a>
  <a r="12">
    <v t="r">133</v>
    <v t="r">134</v>
    <v t="r">135</v>
    <v t="r">136</v>
    <v t="r">137</v>
    <v t="r">138</v>
    <v t="r">139</v>
    <v t="r">140</v>
    <v t="r">141</v>
    <v t="r">142</v>
    <v t="r">143</v>
    <v t="s">Provincia de Panamá Oeste</v>
  </a>
  <a r="2">
    <v t="s">UTC-05:00</v>
    <v t="s">Horario del este de América del Norte</v>
  </a>
  <a r="1">
    <v t="s">Tiempo del Pacífico</v>
  </a>
  <a r="2">
    <v t="s">español</v>
    <v t="s">Español cubano</v>
  </a>
  <a r="2">
    <v t="s">Manuel Marrero (Primer ministro)</v>
    <v t="r">175</v>
  </a>
  <a r="16">
    <v t="r">166</v>
    <v t="r">188</v>
    <v t="r">189</v>
    <v t="r">190</v>
    <v t="r">191</v>
    <v t="r">192</v>
    <v t="r">193</v>
    <v t="r">194</v>
    <v t="r">195</v>
    <v t="r">196</v>
    <v t="r">197</v>
    <v t="r">198</v>
    <v t="r">199</v>
    <v t="r">200</v>
    <v t="r">201</v>
    <v t="r">202</v>
  </a>
  <a r="1">
    <v t="s">UTC-05:00</v>
  </a>
  <a r="2">
    <v t="r">236</v>
    <v t="r">237</v>
  </a>
  <a r="57">
    <v t="r">257</v>
    <v t="r">224</v>
    <v t="r">258</v>
    <v t="r">259</v>
    <v t="r">260</v>
    <v t="r">261</v>
    <v t="r">262</v>
    <v t="r">263</v>
    <v t="r">264</v>
    <v t="r">265</v>
    <v t="r">266</v>
    <v t="r">267</v>
    <v t="r">268</v>
    <v t="r">269</v>
    <v t="r">270</v>
    <v t="r">271</v>
    <v t="r">272</v>
    <v t="r">273</v>
    <v t="r">274</v>
    <v t="r">275</v>
    <v t="r">276</v>
    <v t="r">277</v>
    <v t="r">278</v>
    <v t="r">279</v>
    <v t="r">280</v>
    <v t="r">281</v>
    <v t="r">282</v>
    <v t="r">283</v>
    <v t="r">284</v>
    <v t="r">285</v>
    <v t="r">286</v>
    <v t="r">287</v>
    <v t="r">288</v>
    <v t="r">289</v>
    <v t="r">290</v>
    <v t="r">291</v>
    <v t="r">292</v>
    <v t="r">293</v>
    <v t="r">294</v>
    <v t="r">295</v>
    <v t="r">296</v>
    <v t="r">297</v>
    <v t="r">298</v>
    <v t="r">299</v>
    <v t="r">300</v>
    <v t="r">301</v>
    <v t="r">302</v>
    <v t="r">303</v>
    <v t="r">304</v>
    <v t="r">305</v>
    <v t="r">306</v>
    <v t="r">307</v>
    <v t="r">308</v>
    <v t="r">309</v>
    <v t="r">310</v>
    <v t="r">311</v>
    <v t="r">312</v>
  </a>
  <a r="9">
    <v t="s">Chamorro Time Zone</v>
    <v t="s">Tiempo del Atlántico</v>
    <v t="s">Horario del este de América del Norte</v>
    <v t="s">Hora estándar del centro</v>
    <v t="s">Tiempo de la montaña</v>
    <v t="s">Tiempo del Pacífico</v>
    <v t="s">Tiempo de Alaska</v>
    <v t="s">Tiempo de Hawái-Aleutiano</v>
    <v t="s">Samoa Time Zone</v>
  </a>
  <a r="1">
    <v t="r">328</v>
  </a>
  <a r="2">
    <v t="s">español</v>
    <v t="s">Español venezolano</v>
  </a>
  <a r="3">
    <v t="s">Juan Guaidó (Presidente)</v>
    <v t="s">Luis Salerfi López Chajade (Ministro)</v>
    <v t="r">348</v>
  </a>
  <a r="25">
    <v t="r">368</v>
    <v t="r">369</v>
    <v t="r">370</v>
    <v t="r">371</v>
    <v t="r">372</v>
    <v t="r">373</v>
    <v t="r">374</v>
    <v t="r">375</v>
    <v t="r">376</v>
    <v t="r">377</v>
    <v t="r">378</v>
    <v t="r">379</v>
    <v t="r">380</v>
    <v t="r">381</v>
    <v t="r">382</v>
    <v t="r">383</v>
    <v t="r">384</v>
    <v t="r">385</v>
    <v t="r">386</v>
    <v t="r">387</v>
    <v t="r">388</v>
    <v t="r">389</v>
    <v t="r">390</v>
    <v t="r">391</v>
    <v t="r">392</v>
  </a>
  <a r="1">
    <v t="s">Hora legal de Venezuela</v>
  </a>
  <a r="2">
    <v t="s">Idioma neerlandés</v>
    <v t="s">Surinamese Dutch</v>
  </a>
  <a r="2">
    <v t="r">426</v>
    <v t="r">427</v>
  </a>
  <a r="10">
    <v t="r">445</v>
    <v t="r">446</v>
    <v t="r">447</v>
    <v t="r">448</v>
    <v t="r">449</v>
    <v t="r">450</v>
    <v t="r">451</v>
    <v t="r">452</v>
    <v t="r">453</v>
    <v t="r">454</v>
  </a>
  <a r="1">
    <v t="s">Argentina Time Zone</v>
  </a>
  <a r="1">
    <v t="s">Tiempo de la montaña</v>
  </a>
  <a r="2">
    <v t="s">español</v>
    <v t="s">Español hondureño</v>
  </a>
  <a r="2">
    <v t="r">490</v>
    <v t="r">491</v>
  </a>
  <a r="18">
    <v t="r">511</v>
    <v t="r">512</v>
    <v t="r">513</v>
    <v t="r">514</v>
    <v t="r">515</v>
    <v t="r">516</v>
    <v t="r">517</v>
    <v t="r">518</v>
    <v t="r">519</v>
    <v t="r">520</v>
    <v t="r">521</v>
    <v t="r">522</v>
    <v t="r">523</v>
    <v t="r">524</v>
    <v t="r">525</v>
    <v t="r">526</v>
    <v t="r">527</v>
    <v t="r">528</v>
  </a>
  <a r="1">
    <v t="s">Evelyn Salgado Pineda (Gobernador)</v>
  </a>
  <a r="1">
    <v t="s">español</v>
  </a>
  <a r="2">
    <v t="r">562</v>
    <v t="s">Alfredo Borrero (Vicepresidente)</v>
  </a>
  <a r="24">
    <v t="r">580</v>
    <v t="r">581</v>
    <v t="r">582</v>
    <v t="r">583</v>
    <v t="r">584</v>
    <v t="r">585</v>
    <v t="r">586</v>
    <v t="r">587</v>
    <v t="r">588</v>
    <v t="r">589</v>
    <v t="r">590</v>
    <v t="r">591</v>
    <v t="r">592</v>
    <v t="r">593</v>
    <v t="r">594</v>
    <v t="r">595</v>
    <v t="r">596</v>
    <v t="r">597</v>
    <v t="r">598</v>
    <v t="r">599</v>
    <v t="r">600</v>
    <v t="r">601</v>
    <v t="r">602</v>
    <v t="r">603</v>
  </a>
  <a r="3">
    <v t="s">Husos horarios de Ecuador</v>
    <v t="s">UTC-05:00</v>
    <v t="s">Galápagos Time</v>
  </a>
</arrayData>
</file>

<file path=xl/richData/rdrichvalue.xml><?xml version="1.0" encoding="utf-8"?>
<rvData xmlns="http://schemas.microsoft.com/office/spreadsheetml/2017/richdata" count="646">
  <rv s="0">
    <v>536870912</v>
    <v>Quintana Roo</v>
    <v>96bcffec-8d1c-5e86-ab0e-e31d5b9a157c</v>
    <v>es-ES</v>
    <v>Map</v>
  </rv>
  <rv s="1">
    <fb>44705.2</fb>
    <v>13</v>
  </rv>
  <rv s="0">
    <v>536870912</v>
    <v>Chetumal</v>
    <v>07427ec2-8f52-94ff-e0d7-7a9a611f2996</v>
    <v>es-MX</v>
    <v>Map</v>
  </rv>
  <rv s="0">
    <v>536870912</v>
    <v>Cancún</v>
    <v>f5106a5a-2c36-727c-cd65-16ed42559291</v>
    <v>es-MX</v>
    <v>Map</v>
  </rv>
  <rv s="1">
    <fb>517924</fb>
    <v>13</v>
  </rv>
  <rv s="2">
    <v>0</v>
    <v>11</v>
    <v>14</v>
    <v>7</v>
    <v>0</v>
    <v>Image of Quintana Roo</v>
  </rv>
  <rv s="3">
    <v>https://www.bing.com/search?q=Quintana+Roo&amp;form=skydnc</v>
    <v>Aprenda más con Bing</v>
  </rv>
  <rv s="0">
    <v>536870912</v>
    <v>México</v>
    <v>8e475659-4bdc-d912-6494-affce0096bc1</v>
    <v>es-MX</v>
    <v>Map</v>
  </rv>
  <rv s="1">
    <fb>1857985</fb>
    <v>13</v>
  </rv>
  <rv s="4">
    <v>0</v>
  </rv>
  <rv s="5">
    <v>#VALUE!</v>
    <v>es-ES</v>
    <v>96bcffec-8d1c-5e86-ab0e-e31d5b9a157c</v>
    <v>536870912</v>
    <v>1</v>
    <v>4</v>
    <v>5</v>
    <v>6</v>
    <v>Quintana Roo</v>
    <v>9</v>
    <v>10</v>
    <v>Map</v>
    <v>11</v>
    <v>12</v>
    <v>MX-ROO</v>
    <v>1</v>
    <v>2</v>
    <v>3</v>
    <v>Quintana Roo, oficialmente el Estado Libre y Soberano de Quintana Roo, es uno de los treinta y un estados que, junto con la Ciudad de México, conforman México. Su capital es Chetumal y su ciudad más poblada es Cancún. Está ubicado en la península de Yucatán, región sureste del país, limitando al norte con Yucatán y el golfo de México, al este con el mar Caribe, al sur con Belice y al oeste con Campeche.</v>
    <v>4</v>
    <v>5</v>
    <v>6</v>
    <v>Quintana Roo</v>
    <v>7</v>
    <v>8</v>
    <v>Quintana Roo</v>
    <v>mdp/vdpid/27144</v>
    <v>9</v>
  </rv>
  <rv s="0">
    <v>536870912</v>
    <v>República Dominicana</v>
    <v>9eee2843-5c3a-3930-0e9c-2357fb969d5b</v>
    <v>es-ES</v>
    <v>Map</v>
  </rv>
  <rv s="1">
    <fb>48671</fb>
    <v>13</v>
  </rv>
  <rv s="1">
    <fb>0.41734629500556403</fb>
    <v>38</v>
  </rv>
  <rv s="1">
    <fb>1.8106037704296002E-2</fb>
    <v>38</v>
  </rv>
  <rv s="0">
    <v>536870912</v>
    <v>Santo Domingo</v>
    <v>2ea37dcb-8f20-0877-6a29-69f744e91e70</v>
    <v>es-MX</v>
    <v>Map</v>
  </rv>
  <rv s="1">
    <fb>1</fb>
    <v>39</v>
  </rv>
  <rv s="1">
    <fb>86.563595979866406</fb>
    <v>40</v>
  </rv>
  <rv s="1">
    <fb>1615.51524233024</fb>
    <v>13</v>
  </rv>
  <rv s="1">
    <fb>25258.295999999998</fb>
    <v>13</v>
  </rv>
  <rv s="1">
    <fb>73.891999999999996</fb>
    <v>40</v>
  </rv>
  <rv s="1">
    <fb>0.43679315479999997</fb>
    <v>38</v>
  </rv>
  <rv s="4">
    <v>1</v>
  </rv>
  <rv s="2">
    <v>1</v>
    <v>11</v>
    <v>41</v>
    <v>6</v>
    <v>0</v>
    <v>Image of República Dominicana</v>
  </rv>
  <rv s="1">
    <fb>0.130249349886087</fb>
    <v>38</v>
  </rv>
  <rv s="1">
    <fb>135.49869138696599</fb>
    <v>42</v>
  </rv>
  <rv s="3">
    <v>https://www.bing.com/search?q=Rep%c3%bablica+Dominicana&amp;form=skydnc</v>
    <v>Aprenda más con Bing</v>
  </rv>
  <rv s="0">
    <v>805306368</v>
    <v>Luis Abinader (Presidente)</v>
    <v>c9fe9c8e-97e0-a923-003f-9ee61aaf322c</v>
    <v>es-MX</v>
    <v>Generic</v>
  </rv>
  <rv s="4">
    <v>2</v>
  </rv>
  <rv s="1">
    <fb>1.0569865000000001</fb>
    <v>38</v>
  </rv>
  <rv s="1">
    <fb>0.59915589999999996</fb>
    <v>38</v>
  </rv>
  <rv s="1">
    <fb>1.56</fb>
    <v>43</v>
  </rv>
  <rv s="1">
    <fb>24.1</fb>
    <v>40</v>
  </rv>
  <rv s="1">
    <fb>88941298257.721497</fb>
    <v>44</v>
  </rv>
  <rv s="1">
    <fb>10738958</fb>
    <v>13</v>
  </rv>
  <rv s="1">
    <fb>8787475</fb>
    <v>13</v>
  </rv>
  <rv s="1">
    <fb>0.35200000000000004</fb>
    <v>38</v>
  </rv>
  <rv s="1">
    <fb>2.3E-2</fb>
    <v>38</v>
  </rv>
  <rv s="1">
    <fb>0.501</fb>
    <v>38</v>
  </rv>
  <rv s="1">
    <fb>5.7999999999999996E-2</fb>
    <v>38</v>
  </rv>
  <rv s="1">
    <fb>0.20399999999999999</fb>
    <v>38</v>
  </rv>
  <rv s="1">
    <fb>0.64320999145507796</fb>
    <v>38</v>
  </rv>
  <rv s="1">
    <fb>9.8000000000000004E-2</fb>
    <v>38</v>
  </rv>
  <rv s="1">
    <fb>0.13900000000000001</fb>
    <v>38</v>
  </rv>
  <rv s="1">
    <fb>1.07</fb>
    <v>45</v>
  </rv>
  <rv s="1">
    <fb>95</fb>
    <v>40</v>
  </rv>
  <rv s="1">
    <fb>0.4</fb>
    <v>45</v>
  </rv>
  <rv s="0">
    <v>536870912</v>
    <v>Provincia de Samaná</v>
    <v>9630dff6-037e-3f46-10ed-a9d0918bf4c8</v>
    <v>es-MX</v>
    <v>Map</v>
  </rv>
  <rv s="0">
    <v>536870912</v>
    <v>Provincia de Santiago</v>
    <v>a73bf4f1-0f5f-343d-2970-a0eb90204c7c</v>
    <v>es-MX</v>
    <v>Map</v>
  </rv>
  <rv s="0">
    <v>536870912</v>
    <v>Provincia de Puerto Plata</v>
    <v>d0286e61-3d13-f2ca-004d-1f130aa13e28</v>
    <v>es-MX</v>
    <v>Map</v>
  </rv>
  <rv s="0">
    <v>536870912</v>
    <v>Provincia de Azua</v>
    <v>f8b87bb8-22f5-e6aa-284c-e5c4cd095204</v>
    <v>es-MX</v>
    <v>Map</v>
  </rv>
  <rv s="0">
    <v>536870912</v>
    <v>Provincia de La Vega</v>
    <v>c92e0385-3a7a-a759-f624-b691ef729b18</v>
    <v>es-MX</v>
    <v>Map</v>
  </rv>
  <rv s="0">
    <v>536870912</v>
    <v>Provincia de Barahona</v>
    <v>906fdd24-6300-971b-a72e-06dae42c6db8</v>
    <v>es-MX</v>
    <v>Map</v>
  </rv>
  <rv s="0">
    <v>536870912</v>
    <v>Provincia de San Pedro de Macorís</v>
    <v>59cc7c3f-267b-9018-1ab0-9a3da9c3cf96</v>
    <v>es-MX</v>
    <v>Map</v>
  </rv>
  <rv s="0">
    <v>536870912</v>
    <v>Provincia de Peravia</v>
    <v>51872d38-df73-020b-d2e1-de7308707da1</v>
    <v>es-MX</v>
    <v>Map</v>
  </rv>
  <rv s="0">
    <v>536870912</v>
    <v>Provincia de Espaillat</v>
    <v>3d20d0d5-0e41-ce76-3277-0e484394516c</v>
    <v>es-MX</v>
    <v>Map</v>
  </rv>
  <rv s="0">
    <v>536870912</v>
    <v>Provincia de Elías Piña</v>
    <v>5f3912d4-781e-2f43-4d3c-1ea99acd1ed1</v>
    <v>es-MX</v>
    <v>Map</v>
  </rv>
  <rv s="0">
    <v>536870912</v>
    <v>Provincia de Duarte</v>
    <v>8d71114c-798e-6a30-3b42-5babdfab8231</v>
    <v>es-MX</v>
    <v>Map</v>
  </rv>
  <rv s="0">
    <v>536870912</v>
    <v>Monseñor Nouel</v>
    <v>4ebc0cf8-50cf-4c2a-2e17-9c3dc51d7647</v>
    <v>es-MX</v>
    <v>Map</v>
  </rv>
  <rv s="0">
    <v>536870912</v>
    <v>Provincia de Valverde</v>
    <v>bd2a5d8c-6532-d499-4b4b-5fd80f191090</v>
    <v>es-MX</v>
    <v>Map</v>
  </rv>
  <rv s="0">
    <v>536870912</v>
    <v>Santiago Rodríguez</v>
    <v>bd02813c-72cf-cb88-e5f1-4d0b690c7b28</v>
    <v>es-MX</v>
    <v>Map</v>
  </rv>
  <rv s="0">
    <v>536870912</v>
    <v>Provincia de Sánchez Ramírez</v>
    <v>36a42427-a9b0-b030-23f7-dc2319360d76</v>
    <v>es-MX</v>
    <v>Map</v>
  </rv>
  <rv s="0">
    <v>536870912</v>
    <v>Provincia de La Altagracia</v>
    <v>89a8367a-6b1b-bdf9-fab5-b9589d5a5804</v>
    <v>es-MX</v>
    <v>Map</v>
  </rv>
  <rv s="0">
    <v>536870912</v>
    <v>Provincia de San Cristóbal</v>
    <v>50dbaf19-6bd9-33ac-5af1-4011fbb4f487</v>
    <v>es-MX</v>
    <v>Map</v>
  </rv>
  <rv s="0">
    <v>536870912</v>
    <v>Distrito Nacional</v>
    <v>48975ce5-a1bc-0e28-0d30-fc23be16fd98</v>
    <v>es-MX</v>
    <v>Map</v>
  </rv>
  <rv s="0">
    <v>536870912</v>
    <v>Provincia de Monte Cristi</v>
    <v>5a056c46-aff1-5db2-2db3-c1829e9f7123</v>
    <v>es-MX</v>
    <v>Map</v>
  </rv>
  <rv s="0">
    <v>536870912</v>
    <v>Provincia de Santo Domingo</v>
    <v>5b1d6dab-7829-9978-a11d-40e9d55020b9</v>
    <v>es-MX</v>
    <v>Map</v>
  </rv>
  <rv s="0">
    <v>536870912</v>
    <v>Provincia de San Juan</v>
    <v>538af92b-9ec1-d2db-7d09-4bf678719df3</v>
    <v>es-MX</v>
    <v>Map</v>
  </rv>
  <rv s="0">
    <v>536870912</v>
    <v>Provincia de Dajabón</v>
    <v>1f195e9d-47d7-dee4-41a5-7f8f0d7062bb</v>
    <v>es-MX</v>
    <v>Map</v>
  </rv>
  <rv s="0">
    <v>536870912</v>
    <v>Provincia de Monte Plata</v>
    <v>d17f20ea-1c06-c2de-7447-69aec91c1725</v>
    <v>es-MX</v>
    <v>Map</v>
  </rv>
  <rv s="0">
    <v>536870912</v>
    <v>Provincia de Hato Mayor</v>
    <v>0a3fc4a8-4840-43d0-482a-75736a1f3f5a</v>
    <v>es-MX</v>
    <v>Map</v>
  </rv>
  <rv s="0">
    <v>536870912</v>
    <v>Provincia de El Seibo</v>
    <v>c35c83ee-c424-4dba-36a0-a911dadaa4e5</v>
    <v>es-MX</v>
    <v>Map</v>
  </rv>
  <rv s="0">
    <v>536870912</v>
    <v>Provincia de Hermanas Mirabal</v>
    <v>8a9ed325-01fb-82b4-68d4-95540334aba1</v>
    <v>es-MX</v>
    <v>Map</v>
  </rv>
  <rv s="0">
    <v>536870912</v>
    <v>Provincia de San José de Ocoa</v>
    <v>94070a07-6fb4-86e2-8715-b862388bcaef</v>
    <v>es-MX</v>
    <v>Map</v>
  </rv>
  <rv s="0">
    <v>536870912</v>
    <v>Provincia de Independencia</v>
    <v>adacd1c2-dc47-8f7a-90b1-b1f20858dbfa</v>
    <v>es-MX</v>
    <v>Map</v>
  </rv>
  <rv s="0">
    <v>536870912</v>
    <v>Provincia de Bahoruco</v>
    <v>02d1705d-a94d-ab4b-5a5b-8d43295e82c5</v>
    <v>es-MX</v>
    <v>Map</v>
  </rv>
  <rv s="0">
    <v>536870912</v>
    <v>Provincia de La Romana</v>
    <v>64073c75-93fc-34d6-a4e6-649cfcbda5fd</v>
    <v>es-MX</v>
    <v>Map</v>
  </rv>
  <rv s="0">
    <v>536870912</v>
    <v>Provincia de Pedernales</v>
    <v>058df820-7760-842e-f56c-7554404af0e2</v>
    <v>es-MX</v>
    <v>Map</v>
  </rv>
  <rv s="0">
    <v>536870912</v>
    <v>Provincia de María Trinidad Sánchez</v>
    <v>ac6ee95f-cd12-4554-9e4d-a6a59d7d47d9</v>
    <v>es-MX</v>
    <v>Map</v>
  </rv>
  <rv s="4">
    <v>3</v>
  </rv>
  <rv s="1">
    <fb>71000</fb>
    <v>13</v>
  </rv>
  <rv s="1">
    <fb>5.8449997901916503E-2</fb>
    <v>46</v>
  </rv>
  <rv s="1">
    <fb>2.3460000000000001</fb>
    <v>43</v>
  </rv>
  <rv s="1">
    <fb>0.48799999999999999</fb>
    <v>38</v>
  </rv>
  <rv s="1">
    <fb>19.506</fb>
    <v>43</v>
  </rv>
  <rv s="1">
    <fb>0.48685572345270101</fb>
    <v>38</v>
  </rv>
  <rv s="4">
    <v>4</v>
  </rv>
  <rv s="6">
    <v>#VALUE!</v>
    <v>es-ES</v>
    <v>9eee2843-5c3a-3930-0e9c-2357fb969d5b</v>
    <v>536870912</v>
    <v>1</v>
    <v>34</v>
    <v>35</v>
    <v>36</v>
    <v>República Dominicana</v>
    <v>9</v>
    <v>10</v>
    <v>Map</v>
    <v>11</v>
    <v>37</v>
    <v>DO</v>
    <v>12</v>
    <v>13</v>
    <v>14</v>
    <v>15</v>
    <v>15</v>
    <v>16</v>
    <v>DOP</v>
    <v>17</v>
    <v>18</v>
    <v>La República Dominicana es un país situado en el Caribe, ubicado en la zona central de las Antillas; ocupa la parte central y oriental de la isla La Española. Su capital y ciudad más poblada es Santo Domingo. Limita al norte con el océano Atlántico, al este con el canal de la Mona, que lo separa de Puerto Rico, al sur con el mar Caribe, y al oeste con Haití, que es el otro país situado en La Española. Con 48 448 km² y una población superior a los 11 millones de habitantes, es el segundo país más extenso y poblado de los insulares caribeños, después de Cuba.</v>
    <v>19</v>
    <v>20</v>
    <v>21</v>
    <v>Himno nacional de la República Dominicana</v>
    <v>22</v>
    <v>23</v>
    <v>24</v>
    <v>25</v>
    <v>26</v>
    <v>28</v>
    <v>29</v>
    <v>30</v>
    <v>31</v>
    <v>32</v>
    <v>República Dominicana</v>
    <v>33</v>
    <v>34</v>
    <v>35</v>
    <v>36</v>
    <v>37</v>
    <v>38</v>
    <v>39</v>
    <v>40</v>
    <v>41</v>
    <v>42</v>
    <v>43</v>
    <v>44</v>
    <v>45</v>
    <v>46</v>
    <v>79</v>
    <v>80</v>
    <v>81</v>
    <v>82</v>
    <v>83</v>
    <v>84</v>
    <v>85</v>
    <v>República Dominicana</v>
    <v>mdp/vdpid/65</v>
    <v>86</v>
  </rv>
  <rv s="0">
    <v>536870912</v>
    <v>Jalisco</v>
    <v>18c29bf9-bbf0-e90f-10f3-c48c9791339b</v>
    <v>es-ES</v>
    <v>Map</v>
  </rv>
  <rv s="1">
    <fb>78588</fb>
    <v>13</v>
  </rv>
  <rv s="0">
    <v>536870912</v>
    <v>Guadalajara</v>
    <v>bde57fba-2206-ac66-4407-b25eb03c3813</v>
    <v>es-MX</v>
    <v>Map</v>
  </rv>
  <rv s="0">
    <v>536870912</v>
    <v>Zapopan</v>
    <v>e9731b1c-650f-b0e9-7c9e-4e23535d1230</v>
    <v>es-MX</v>
    <v>Map</v>
  </rv>
  <rv s="1">
    <fb>2253064</fb>
    <v>13</v>
  </rv>
  <rv s="2">
    <v>2</v>
    <v>11</v>
    <v>51</v>
    <v>7</v>
    <v>0</v>
    <v>Image of Jalisco</v>
  </rv>
  <rv s="3">
    <v>https://www.bing.com/search?q=Jalisco&amp;form=skydnc</v>
    <v>Aprenda más con Bing</v>
  </rv>
  <rv s="1">
    <fb>8348151</fb>
    <v>13</v>
  </rv>
  <rv s="4">
    <v>5</v>
  </rv>
  <rv s="5">
    <v>#VALUE!</v>
    <v>es-ES</v>
    <v>18c29bf9-bbf0-e90f-10f3-c48c9791339b</v>
    <v>536870912</v>
    <v>1</v>
    <v>50</v>
    <v>5</v>
    <v>6</v>
    <v>Jalisco</v>
    <v>9</v>
    <v>10</v>
    <v>Map</v>
    <v>11</v>
    <v>12</v>
    <v>MX-JAL</v>
    <v>89</v>
    <v>90</v>
    <v>91</v>
    <v>Jalisco oficialmente Estado Libre y Soberano de Jalisco, es uno de los treinta y un estados que, junto con la Ciudad de México, conforman México. Su municipio más poblado es Zapopan y su capital y ciudad más poblada es Guadalajara. Está divido en ciento veinticinco municipios.</v>
    <v>92</v>
    <v>93</v>
    <v>94</v>
    <v>Jalisco</v>
    <v>7</v>
    <v>95</v>
    <v>Jalisco</v>
    <v>mdp/vdpid/15353</v>
    <v>96</v>
  </rv>
  <rv s="0">
    <v>536870912</v>
    <v>Panamá</v>
    <v>8c0fb36e-1238-e873-e015-712d1f496676</v>
    <v>es-ES</v>
    <v>Map</v>
  </rv>
  <rv s="1">
    <fb>75417</fb>
    <v>13</v>
  </rv>
  <rv s="1">
    <fb>0.61885930826691504</fb>
    <v>38</v>
  </rv>
  <rv s="1">
    <fb>-3.55083821021212E-3</fb>
    <v>38</v>
  </rv>
  <rv s="0">
    <v>536870912</v>
    <v>Ciudad de Panamá</v>
    <v>19964a6e-18be-b7ab-2d10-ea83677d0218</v>
    <v>es-MX</v>
    <v>Map</v>
  </rv>
  <rv s="1">
    <fb>16841000000</fb>
    <v>44</v>
  </rv>
  <rv s="1">
    <fb>507</fb>
    <v>39</v>
  </rv>
  <rv s="1">
    <fb>80.712661963503095</fb>
    <v>40</v>
  </rv>
  <rv s="1">
    <fb>2064.1757971350698</fb>
    <v>13</v>
  </rv>
  <rv s="1">
    <fb>10714.974</fb>
    <v>13</v>
  </rv>
  <rv s="1">
    <fb>78.328999999999994</fb>
    <v>40</v>
  </rv>
  <rv s="1">
    <fb>0.30522739929999998</fb>
    <v>38</v>
  </rv>
  <rv s="4">
    <v>6</v>
  </rv>
  <rv s="2">
    <v>3</v>
    <v>11</v>
    <v>63</v>
    <v>6</v>
    <v>0</v>
    <v>Image of Panamá</v>
  </rv>
  <rv s="1">
    <fb>122.06871337877099</fb>
    <v>42</v>
  </rv>
  <rv s="3">
    <v>https://www.bing.com/search?q=Panam%c3%a1&amp;form=skydnc</v>
    <v>Aprenda más con Bing</v>
  </rv>
  <rv s="4">
    <v>7</v>
  </rv>
  <rv s="1">
    <fb>0.94385990000000008</fb>
    <v>38</v>
  </rv>
  <rv s="1">
    <fb>0.47799360000000002</fb>
    <v>38</v>
  </rv>
  <rv s="1">
    <fb>1.5687</fb>
    <v>43</v>
  </rv>
  <rv s="1">
    <fb>13.1</fb>
    <v>40</v>
  </rv>
  <rv s="1">
    <fb>66800800000</fb>
    <v>44</v>
  </rv>
  <rv s="1">
    <fb>4246439</fb>
    <v>13</v>
  </rv>
  <rv s="1">
    <fb>2890084</fb>
    <v>13</v>
  </rv>
  <rv s="1">
    <fb>0.371</fb>
    <v>38</v>
  </rv>
  <rv s="1">
    <fb>1.2E-2</fb>
    <v>38</v>
  </rv>
  <rv s="1">
    <fb>0.53600000000000003</fb>
    <v>38</v>
  </rv>
  <rv s="1">
    <fb>3.6000000000000004E-2</fb>
    <v>38</v>
  </rv>
  <rv s="1">
    <fb>0.21199999999999999</fb>
    <v>38</v>
  </rv>
  <rv s="1">
    <fb>0.66588996887207008</fb>
    <v>38</v>
  </rv>
  <rv s="1">
    <fb>8.3000000000000004E-2</fb>
    <v>38</v>
  </rv>
  <rv s="1">
    <fb>0.13400000000000001</fb>
    <v>38</v>
  </rv>
  <rv s="1">
    <fb>0.74</fb>
    <v>45</v>
  </rv>
  <rv s="1">
    <fb>52</fb>
    <v>40</v>
  </rv>
  <rv s="1">
    <fb>1.53</fb>
    <v>45</v>
  </rv>
  <rv s="0">
    <v>536870912</v>
    <v>Provincia de Chiriquí</v>
    <v>da5a9762-a0b7-1ffe-bc95-34ccb19d1382</v>
    <v>es-MX</v>
    <v>Map</v>
  </rv>
  <rv s="0">
    <v>536870912</v>
    <v>Provincia de Panamá</v>
    <v>a90e5d63-7677-0644-50c7-f2bdfff82d78</v>
    <v>es-MX</v>
    <v>Map</v>
  </rv>
  <rv s="0">
    <v>536870912</v>
    <v>Provincia de Coclé</v>
    <v>7d1a06f8-72c7-b88d-d742-13034e32cde4</v>
    <v>es-MX</v>
    <v>Map</v>
  </rv>
  <rv s="0">
    <v>536870912</v>
    <v>Provincia de Colón</v>
    <v>fc6b97f2-ecfa-1eb3-207c-783ce206f9ea</v>
    <v>es-MX</v>
    <v>Map</v>
  </rv>
  <rv s="0">
    <v>536870912</v>
    <v>Provincia de Darién</v>
    <v>fec9bd09-52d2-2f43-c137-a73af607d3c4</v>
    <v>es-MX</v>
    <v>Map</v>
  </rv>
  <rv s="0">
    <v>536870912</v>
    <v>Provincia de Bocas del Toro</v>
    <v>b0bd1a37-77f9-07ad-4bb5-d1d8e7ae5ccd</v>
    <v>es-MX</v>
    <v>Map</v>
  </rv>
  <rv s="0">
    <v>536870912</v>
    <v>Comarca Guna Yala</v>
    <v>fa5c0a4e-0c4a-927a-b9f7-dd44c8fd002f</v>
    <v>es-MX</v>
    <v>Map</v>
  </rv>
  <rv s="0">
    <v>536870912</v>
    <v>Provincia de Veraguas</v>
    <v>2d44080e-33d5-ab6d-8d0e-64edfdd9b92d</v>
    <v>es-MX</v>
    <v>Map</v>
  </rv>
  <rv s="0">
    <v>536870912</v>
    <v>Provincia de Los Santos</v>
    <v>5aeb7060-ab74-113a-23d7-abb8287efa3e</v>
    <v>es-MX</v>
    <v>Map</v>
  </rv>
  <rv s="0">
    <v>536870912</v>
    <v>Comarca Ngäbe-Buglé</v>
    <v>3e8065bb-603d-4416-9e4e-7cdf098663dc</v>
    <v>es-MX</v>
    <v>Map</v>
  </rv>
  <rv s="0">
    <v>536870912</v>
    <v>Provincia de Herrera</v>
    <v>5315f223-f244-c960-4e73-fca8cb9d8354</v>
    <v>es-MX</v>
    <v>Map</v>
  </rv>
  <rv s="4">
    <v>8</v>
  </rv>
  <rv s="1">
    <fb>26000</fb>
    <v>13</v>
  </rv>
  <rv s="1">
    <fb>3.9019999504089402E-2</fb>
    <v>46</v>
  </rv>
  <rv s="1">
    <fb>2.4609999999999999</fb>
    <v>43</v>
  </rv>
  <rv s="1">
    <fb>0.37200000000000005</fb>
    <v>38</v>
  </rv>
  <rv s="1">
    <fb>18.975999999999999</fb>
    <v>43</v>
  </rv>
  <rv s="1">
    <fb>0.30360505784234598</fb>
    <v>38</v>
  </rv>
  <rv s="4">
    <v>9</v>
  </rv>
  <rv s="7">
    <v>#VALUE!</v>
    <v>es-ES</v>
    <v>8c0fb36e-1238-e873-e015-712d1f496676</v>
    <v>536870912</v>
    <v>1</v>
    <v>59</v>
    <v>60</v>
    <v>61</v>
    <v>Panamá</v>
    <v>9</v>
    <v>10</v>
    <v>Map</v>
    <v>11</v>
    <v>62</v>
    <v>PA</v>
    <v>99</v>
    <v>100</v>
    <v>101</v>
    <v>102</v>
    <v>103</v>
    <v>102</v>
    <v>104</v>
    <v>105</v>
    <v>106</v>
    <v>Panamá, oficialmente República de Panamá, es un país transcontinental ubicado entre América del Sur y América Central. Su capital es la Ciudad de Panamá. Limita al norte con el mar Caribe, al sur con el océano Pacífico, al este con Colombia y al oeste con Costa Rica. Tiene una extensión de 75 517 km². Localizado en el istmo del mismo nombre, franja que une a América del Sur con América Central, su territorio montañoso solamente es interrumpido por la cuenca del canal de Panamá, la vía interoceánica que une al océano Atlántico con el Pacífico. Su condición de país de tránsito lo convirtió tempranamente en un punto de encuentro de culturas provenientes de todo el mundo. El país es el escenario geográfico del canal de Panamá, obra que facilita la comunicación entre las costas de los océanos Atlántico y Pacífico; y que influye significativamente en el comercio mundial. Su población en 2020 ascendía a 4 279 000 habitantes.</v>
    <v>107</v>
    <v>108</v>
    <v>109</v>
    <v>Himno nacional de Panamá</v>
    <v>110</v>
    <v>111</v>
    <v>112</v>
    <v>113</v>
    <v>114</v>
    <v>115</v>
    <v>116</v>
    <v>117</v>
    <v>118</v>
    <v>Panamá</v>
    <v>119</v>
    <v>120</v>
    <v>121</v>
    <v>122</v>
    <v>123</v>
    <v>124</v>
    <v>125</v>
    <v>126</v>
    <v>127</v>
    <v>128</v>
    <v>129</v>
    <v>130</v>
    <v>131</v>
    <v>132</v>
    <v>144</v>
    <v>145</v>
    <v>146</v>
    <v>147</v>
    <v>148</v>
    <v>149</v>
    <v>150</v>
    <v>Panamá</v>
    <v>mdp/vdpid/192</v>
    <v>151</v>
  </rv>
  <rv s="0">
    <v>536870912</v>
    <v>Baja California</v>
    <v>6b504587-24aa-0512-9ca8-180f7fa0f586</v>
    <v>es-ES</v>
    <v>Map</v>
  </rv>
  <rv s="1">
    <fb>71450</fb>
    <v>13</v>
  </rv>
  <rv s="0">
    <v>536870912</v>
    <v>Mexicali</v>
    <v>9377a83d-1b06-d1e1-d42b-9bc6105283db</v>
    <v>es-MX</v>
    <v>Map</v>
  </rv>
  <rv s="0">
    <v>536870912</v>
    <v>Tijuana</v>
    <v>1e58832d-43ef-4c25-b05a-512cb17f6f5a</v>
    <v>es-MX</v>
    <v>Map</v>
  </rv>
  <rv s="1">
    <fb>1037828</fb>
    <v>13</v>
  </rv>
  <rv s="2">
    <v>4</v>
    <v>11</v>
    <v>68</v>
    <v>7</v>
    <v>0</v>
    <v>Image of Baja California</v>
  </rv>
  <rv s="3">
    <v>https://www.bing.com/search?q=Baja+California&amp;form=skydnc</v>
    <v>Aprenda más con Bing</v>
  </rv>
  <rv s="1">
    <fb>3769020</fb>
    <v>13</v>
  </rv>
  <rv s="4">
    <v>10</v>
  </rv>
  <rv s="5">
    <v>#VALUE!</v>
    <v>es-ES</v>
    <v>6b504587-24aa-0512-9ca8-180f7fa0f586</v>
    <v>536870912</v>
    <v>1</v>
    <v>67</v>
    <v>5</v>
    <v>6</v>
    <v>Baja California</v>
    <v>9</v>
    <v>10</v>
    <v>Map</v>
    <v>11</v>
    <v>12</v>
    <v>MX-BCN</v>
    <v>154</v>
    <v>155</v>
    <v>156</v>
    <v>Baja California, oficialmente Estado Libre y Soberano de Baja California, el número 29, de los treinta y un estados que, junto con la Ciudad de México, conforman México. Su capital es Mexicali y su ciudad más poblada es Tijuana, cabecera del municipio homónimo, el más poblado del país. Se encuentra dividido en siete municipios.</v>
    <v>157</v>
    <v>158</v>
    <v>159</v>
    <v>Baja California</v>
    <v>7</v>
    <v>160</v>
    <v>Baja California</v>
    <v>mdp/vdpid/2628</v>
    <v>161</v>
  </rv>
  <rv s="0">
    <v>536870912</v>
    <v>Cuba</v>
    <v>bd1112ec-a711-52b0-92b0-a57a633f397e</v>
    <v>es-ES</v>
    <v>Map</v>
  </rv>
  <rv s="1">
    <fb>109884</fb>
    <v>13</v>
  </rv>
  <rv s="1">
    <fb>0.312786012080009</fb>
    <v>38</v>
  </rv>
  <rv s="0">
    <v>536870912</v>
    <v>La Habana</v>
    <v>3ca5066a-a331-c1b3-135f-1fde36da55db</v>
    <v>es-MX</v>
    <v>Map</v>
  </rv>
  <rv s="1">
    <fb>53</fb>
    <v>39</v>
  </rv>
  <rv s="1">
    <fb>85.596414559965098</fb>
    <v>40</v>
  </rv>
  <rv s="1">
    <fb>1450.88371686603</fb>
    <v>13</v>
  </rv>
  <rv s="1">
    <fb>28283.571</fb>
    <v>13</v>
  </rv>
  <rv s="1">
    <fb>78.725999999999999</fb>
    <v>40</v>
  </rv>
  <rv s="4">
    <v>11</v>
  </rv>
  <rv s="2">
    <v>5</v>
    <v>11</v>
    <v>83</v>
    <v>6</v>
    <v>0</v>
    <v>Image of Cuba</v>
  </rv>
  <rv s="3">
    <v>https://www.bing.com/search?q=Cuba&amp;form=skydnc</v>
    <v>Aprenda más con Bing</v>
  </rv>
  <rv s="0">
    <v>805306368</v>
    <v>Salvador Valdés Mesa (Vicepresidente)</v>
    <v>a4152e40-efbd-9843-7910-13c12aa93dda</v>
    <v>es-MX</v>
    <v>Generic</v>
  </rv>
  <rv s="4">
    <v>12</v>
  </rv>
  <rv s="1">
    <fb>1.0190455</fb>
    <v>38</v>
  </rv>
  <rv s="1">
    <fb>0.4137902</fb>
    <v>38</v>
  </rv>
  <rv s="1">
    <fb>8.4217999999999993</fb>
    <v>43</v>
  </rv>
  <rv s="1">
    <fb>3.7</fb>
    <v>40</v>
  </rv>
  <rv s="1">
    <fb>100023000000</fb>
    <v>44</v>
  </rv>
  <rv s="1">
    <fb>11333483</fb>
    <v>13</v>
  </rv>
  <rv s="1">
    <fb>8739135</fb>
    <v>13</v>
  </rv>
  <rv s="1">
    <fb>0.53581001281738305</fb>
    <v>38</v>
  </rv>
  <rv s="1">
    <fb>1.4</fb>
    <v>45</v>
  </rv>
  <rv s="1">
    <fb>36</fb>
    <v>40</v>
  </rv>
  <rv s="1">
    <fb>0.05</fb>
    <v>45</v>
  </rv>
  <rv s="0">
    <v>536870912</v>
    <v>Isla de la Juventud</v>
    <v>ef55265f-bebe-1314-db71-0872c9069410</v>
    <v>es-MX</v>
    <v>Map</v>
  </rv>
  <rv s="0">
    <v>536870912</v>
    <v>Provincia de Granma</v>
    <v>8c4d07b3-988f-9273-f503-c0c45167e863</v>
    <v>es-MX</v>
    <v>Map</v>
  </rv>
  <rv s="0">
    <v>536870912</v>
    <v>Provincia de Holguín</v>
    <v>deafc364-e3d4-c849-b824-f43865085e12</v>
    <v>es-MX</v>
    <v>Map</v>
  </rv>
  <rv s="0">
    <v>536870912</v>
    <v>Provincia de Sancti Spíritus</v>
    <v>97a06c64-c0db-5024-ee8c-93ce5c92fb52</v>
    <v>es-MX</v>
    <v>Map</v>
  </rv>
  <rv s="0">
    <v>536870912</v>
    <v>Provincia de Santiago de Cuba</v>
    <v>d86f112e-91da-b147-09c8-3e2d54e1b175</v>
    <v>es-MX</v>
    <v>Map</v>
  </rv>
  <rv s="0">
    <v>536870912</v>
    <v>Provincia de Las Tunas</v>
    <v>c9cbe9a0-18c0-dd0e-4677-354434019359</v>
    <v>es-MX</v>
    <v>Map</v>
  </rv>
  <rv s="0">
    <v>536870912</v>
    <v>Provincia de Cienfuegos</v>
    <v>8e6c8002-cb2c-f188-b2d7-047cf5ba3bea</v>
    <v>es-MX</v>
    <v>Map</v>
  </rv>
  <rv s="0">
    <v>536870912</v>
    <v>Provincia de Pinar del Río</v>
    <v>af0e83e0-10a8-ea8e-53c1-ef92e1484db8</v>
    <v>es-MX</v>
    <v>Map</v>
  </rv>
  <rv s="0">
    <v>536870912</v>
    <v>Provincia de Ciego de Ávila</v>
    <v>1a8e0d6e-3ac8-220e-ae2d-9345753a2798</v>
    <v>es-MX</v>
    <v>Map</v>
  </rv>
  <rv s="0">
    <v>536870912</v>
    <v>Provincia de Villa Clara</v>
    <v>1d74d5aa-2c0a-e595-af41-3f558f2a760a</v>
    <v>es-MX</v>
    <v>Map</v>
  </rv>
  <rv s="0">
    <v>536870912</v>
    <v>Provincia de Guantánamo</v>
    <v>8985674b-e8e0-c12b-34fb-50cf8dea8707</v>
    <v>es-MX</v>
    <v>Map</v>
  </rv>
  <rv s="0">
    <v>536870912</v>
    <v>Provincia de Artemisa</v>
    <v>0514e6c9-4833-ad2d-150a-9ff4fe53cebd</v>
    <v>es-MX</v>
    <v>Map</v>
  </rv>
  <rv s="0">
    <v>536870912</v>
    <v>Provincia de Mayabeque</v>
    <v>9d3eeaae-7dd4-6be6-d0e0-d4db591ff4a3</v>
    <v>es-MX</v>
    <v>Map</v>
  </rv>
  <rv s="0">
    <v>536870912</v>
    <v>Provincia de Matanzas</v>
    <v>33867909-315d-1b7e-8d07-4935a2f6a8a1</v>
    <v>es-MX</v>
    <v>Map</v>
  </rv>
  <rv s="0">
    <v>536870912</v>
    <v>Provincia de Camagüey</v>
    <v>1f7ae4ce-edfa-101b-682a-4d849d8cf81f</v>
    <v>es-MX</v>
    <v>Map</v>
  </rv>
  <rv s="4">
    <v>13</v>
  </rv>
  <rv s="1">
    <fb>76000</fb>
    <v>13</v>
  </rv>
  <rv s="1">
    <fb>1.63800001144409E-2</fb>
    <v>46</v>
  </rv>
  <rv s="1">
    <fb>1.6180000000000001</fb>
    <v>43</v>
  </rv>
  <rv s="1">
    <fb>10.166</fb>
    <v>43</v>
  </rv>
  <rv s="1">
    <fb>0.59860605607695594</fb>
    <v>38</v>
  </rv>
  <rv s="4">
    <v>14</v>
  </rv>
  <rv s="8">
    <v>#VALUE!</v>
    <v>es-ES</v>
    <v>bd1112ec-a711-52b0-92b0-a57a633f397e</v>
    <v>536870912</v>
    <v>1</v>
    <v>77</v>
    <v>78</v>
    <v>79</v>
    <v>Cuba</v>
    <v>80</v>
    <v>81</v>
    <v>Map</v>
    <v>11</v>
    <v>82</v>
    <v>CU</v>
    <v>164</v>
    <v>165</v>
    <v>166</v>
    <v>166</v>
    <v>167</v>
    <v>CUP</v>
    <v>168</v>
    <v>169</v>
    <v>Cuba, oficialmente República de Cuba, es un país soberano insular, asentado en las Antillas del mar Caribe. El territorio está organizado en quince provincias y un municipio especial con La Habana como capital y ciudad más poblada.</v>
    <v>170</v>
    <v>171</v>
    <v>La Bayamesa</v>
    <v>172</v>
    <v>173</v>
    <v>174</v>
    <v>176</v>
    <v>177</v>
    <v>178</v>
    <v>179</v>
    <v>180</v>
    <v>Cuba</v>
    <v>Republic of Cuba</v>
    <v>181</v>
    <v>182</v>
    <v>183</v>
    <v>184</v>
    <v>185</v>
    <v>186</v>
    <v>187</v>
    <v>203</v>
    <v>204</v>
    <v>205</v>
    <v>206</v>
    <v>207</v>
    <v>208</v>
    <v>Cuba</v>
    <v>mdp/vdpid/56</v>
    <v>209</v>
  </rv>
  <rv s="0">
    <v>536870912</v>
    <v>Nuevo León</v>
    <v>1696b325-bf35-b9aa-28db-3304c1996498</v>
    <v>es-ES</v>
    <v>Map</v>
  </rv>
  <rv s="1">
    <fb>64156</fb>
    <v>13</v>
  </rv>
  <rv s="0">
    <v>536870912</v>
    <v>Monterrey</v>
    <v>7efc18c0-8c1d-eee3-2e2c-94beca244838</v>
    <v>es-MX</v>
    <v>Map</v>
  </rv>
  <rv s="0">
    <v>536870912</v>
    <v>Urban water management in Monterrey</v>
    <v>bada965a-3076-eba8-f992-8806180b7a75</v>
    <v>es-MX</v>
    <v>Map</v>
  </rv>
  <rv s="1">
    <fb>1430074</fb>
    <v>13</v>
  </rv>
  <rv s="2">
    <v>6</v>
    <v>11</v>
    <v>89</v>
    <v>7</v>
    <v>0</v>
    <v>Image of Nuevo León</v>
  </rv>
  <rv s="3">
    <v>https://www.bing.com/search?q=Nuevo+Le%c3%b3n&amp;form=skydnc</v>
    <v>Aprenda más con Bing</v>
  </rv>
  <rv s="1">
    <fb>5784442</fb>
    <v>13</v>
  </rv>
  <rv s="5">
    <v>#VALUE!</v>
    <v>es-ES</v>
    <v>1696b325-bf35-b9aa-28db-3304c1996498</v>
    <v>536870912</v>
    <v>1</v>
    <v>88</v>
    <v>5</v>
    <v>6</v>
    <v>Nuevo León</v>
    <v>80</v>
    <v>81</v>
    <v>Map</v>
    <v>11</v>
    <v>12</v>
    <v>MX-NLE</v>
    <v>212</v>
    <v>213</v>
    <v>214</v>
    <v>Nuevo León, oficialmente Estado Libre y Soberano de Nuevo León, es uno de los treinta y un estados que, junto con la Ciudad de México, conforman México. Su capital y ciudad más poblada es Monterrey. Está dividido en cincuenta y un municipios.</v>
    <v>215</v>
    <v>216</v>
    <v>217</v>
    <v>Nuevo León</v>
    <v>7</v>
    <v>218</v>
    <v>Nuevo León</v>
    <v>mdp/vdpid/23942</v>
    <v>96</v>
  </rv>
  <rv s="0">
    <v>536870912</v>
    <v>Estados Unidos</v>
    <v>5232ed96-85b1-2edb-12c6-63e6c597a1de</v>
    <v>es-ES</v>
    <v>Map</v>
  </rv>
  <rv s="1">
    <fb>9833517</fb>
    <v>13</v>
  </rv>
  <rv s="1">
    <fb>0.339297856663409</fb>
    <v>38</v>
  </rv>
  <rv s="1">
    <fb>7.4999999999999997E-2</fb>
    <v>38</v>
  </rv>
  <rv s="0">
    <v>536870912</v>
    <v>Washington D. C.</v>
    <v>216726d1-8987-06d3-5eff-823da05c3d3c</v>
    <v>es-MX</v>
    <v>Map</v>
  </rv>
  <rv s="1">
    <fb>30436313050000</fb>
    <v>44</v>
  </rv>
  <rv s="0">
    <v>536870912</v>
    <v>Nueva York</v>
    <v>60d5dc2b-c915-460b-b722-c9e3485499ca</v>
    <v>es-MX</v>
    <v>Map</v>
  </rv>
  <rv s="1">
    <fb>82.427828245269197</fb>
    <v>40</v>
  </rv>
  <rv s="1">
    <fb>12993.961824772699</fb>
    <v>13</v>
  </rv>
  <rv s="1">
    <fb>5006302.0769999996</fb>
    <v>13</v>
  </rv>
  <rv s="1">
    <fb>78.539024390243895</fb>
    <v>40</v>
  </rv>
  <rv s="1">
    <fb>0.1108387988</fb>
    <v>38</v>
  </rv>
  <rv s="2">
    <v>7</v>
    <v>11</v>
    <v>103</v>
    <v>7</v>
    <v>0</v>
    <v>Image of Estados Unidos</v>
  </rv>
  <rv s="1">
    <fb>9.5866513904898809E-2</fb>
    <v>38</v>
  </rv>
  <rv s="1">
    <fb>117.244195476228</fb>
    <v>42</v>
  </rv>
  <rv s="3">
    <v>https://www.bing.com/search?q=Estados+Unidos&amp;form=skydnc</v>
    <v>Aprenda más con Bing</v>
  </rv>
  <rv s="0">
    <v>805306368</v>
    <v>Joe Biden (Presidente)</v>
    <v>cad484f9-be75-7a78-12dd-16233f823cd7</v>
    <v>es-MX</v>
    <v>Generic</v>
  </rv>
  <rv s="0">
    <v>805306368</v>
    <v>Kamala Harris (Vicepresidente)</v>
    <v>ef5cf66f-32b7-7271-286a-8e8313eda5c5</v>
    <v>es-MX</v>
    <v>Generic</v>
  </rv>
  <rv s="4">
    <v>15</v>
  </rv>
  <rv s="1">
    <fb>1.0182144</fb>
    <v>38</v>
  </rv>
  <rv s="1">
    <fb>0.88167390000000001</fb>
    <v>38</v>
  </rv>
  <rv s="1">
    <fb>2.6120000000000001</fb>
    <v>43</v>
  </rv>
  <rv s="1">
    <fb>5.6</fb>
    <v>40</v>
  </rv>
  <rv s="1">
    <fb>24800000000000</fb>
    <v>44</v>
  </rv>
  <rv s="1">
    <fb>328239523</fb>
    <v>13</v>
  </rv>
  <rv s="1">
    <fb>270663028</fb>
    <v>13</v>
  </rv>
  <rv s="1">
    <fb>0.30499999999999999</fb>
    <v>38</v>
  </rv>
  <rv s="1">
    <fb>1.7000000000000001E-2</fb>
    <v>38</v>
  </rv>
  <rv s="1">
    <fb>0.46799999999999997</fb>
    <v>38</v>
  </rv>
  <rv s="1">
    <fb>5.0999999999999997E-2</fb>
    <v>38</v>
  </rv>
  <rv s="1">
    <fb>0.22600000000000001</fb>
    <v>38</v>
  </rv>
  <rv s="1">
    <fb>0.62048999786377002</fb>
    <v>38</v>
  </rv>
  <rv s="1">
    <fb>0.10300000000000001</fb>
    <v>38</v>
  </rv>
  <rv s="1">
    <fb>0.153</fb>
    <v>38</v>
  </rv>
  <rv s="1">
    <fb>0.71</fb>
    <v>45</v>
  </rv>
  <rv s="1">
    <fb>19</fb>
    <v>40</v>
  </rv>
  <rv s="1">
    <fb>7.25</fb>
    <v>45</v>
  </rv>
  <rv s="0">
    <v>536870912</v>
    <v>Nevada</v>
    <v>c2157d7e-617e-4517-80f8-1b08113afc14</v>
    <v>es-MX</v>
    <v>Map</v>
  </rv>
  <rv s="0">
    <v>536870912</v>
    <v>Nueva Jersey</v>
    <v>05277898-b62b-4878-8632-09d29756a2ff</v>
    <v>es-MX</v>
    <v>Map</v>
  </rv>
  <rv s="0">
    <v>536870912</v>
    <v>Colorado</v>
    <v>a070c5c2-b22d-41d8-b869-f20e583c4f80</v>
    <v>es-MX</v>
    <v>Map</v>
  </rv>
  <rv s="0">
    <v>536870912</v>
    <v>Texas</v>
    <v>00a23ccd-3344-461c-8b9f-c2bb55be5815</v>
    <v>es-MX</v>
    <v>Map</v>
  </rv>
  <rv s="0">
    <v>536870912</v>
    <v>Illinois</v>
    <v>4131acb8-628a-4241-8920-ca79eab9dade</v>
    <v>es-MX</v>
    <v>Map</v>
  </rv>
  <rv s="0">
    <v>536870912</v>
    <v>Vermont</v>
    <v>221864cc-447e-4e78-847c-59e485d73bff</v>
    <v>es-MX</v>
    <v>Map</v>
  </rv>
  <rv s="0">
    <v>536870912</v>
    <v>Nueva York</v>
    <v>caeb7b9a-f5d7-4686-8fb5-cf7628296b13</v>
    <v>es-MX</v>
    <v>Map</v>
  </rv>
  <rv s="0">
    <v>536870912</v>
    <v>California</v>
    <v>3009d91d-d582-4c34-85ba-772ba09e5be1</v>
    <v>es-MX</v>
    <v>Map</v>
  </rv>
  <rv s="0">
    <v>536870912</v>
    <v>Puerto Rico</v>
    <v>72752f4d-11d3-5470-b64e-b9e012b0520f</v>
    <v>es-MX</v>
    <v>Map</v>
  </rv>
  <rv s="0">
    <v>536870912</v>
    <v>Islas Vírgenes de los Estados Unidos</v>
    <v>38bd827b-bc00-140e-85be-46a96078429c</v>
    <v>es-MX</v>
    <v>Map</v>
  </rv>
  <rv s="0">
    <v>536870912</v>
    <v>Hawái</v>
    <v>b6f01eaf-aecf-44f6-b64d-1f6e982365c3</v>
    <v>es-MX</v>
    <v>Map</v>
  </rv>
  <rv s="0">
    <v>536870912</v>
    <v>Wyoming</v>
    <v>bff03ad6-2b7f-400b-a76e-eb9fc4a93961</v>
    <v>es-MX</v>
    <v>Map</v>
  </rv>
  <rv s="0">
    <v>536870912</v>
    <v>Samoa Americana</v>
    <v>12d04d63-b9b5-855b-0821-b32474a729a4</v>
    <v>es-MX</v>
    <v>Map</v>
  </rv>
  <rv s="0">
    <v>536870912</v>
    <v>Virginia Occidental</v>
    <v>8a47255a-fae3-4faa-aa32-c6f384cb6c1d</v>
    <v>es-MX</v>
    <v>Map</v>
  </rv>
  <rv s="0">
    <v>536870912</v>
    <v>Massachusetts</v>
    <v>845219d5-3650-4199-b926-964ca27c863c</v>
    <v>es-MX</v>
    <v>Map</v>
  </rv>
  <rv s="0">
    <v>536870912</v>
    <v>Florida</v>
    <v>5fece3f4-e8e8-4159-843e-f725a930ad50</v>
    <v>es-MX</v>
    <v>Map</v>
  </rv>
  <rv s="0">
    <v>536870912</v>
    <v>Nuevo México</v>
    <v>a16d3636-4349-41c7-a77e-89e34b26a8ad</v>
    <v>es-MX</v>
    <v>Map</v>
  </rv>
  <rv s="0">
    <v>536870912</v>
    <v>Minnesota</v>
    <v>77f97f6f-7e93-46e5-b486-6198effe8dea</v>
    <v>es-MX</v>
    <v>Map</v>
  </rv>
  <rv s="0">
    <v>536870912</v>
    <v>Nuevo Hampshire</v>
    <v>9ca71997-cc97-46eb-8911-fac32f80b0b1</v>
    <v>es-MX</v>
    <v>Map</v>
  </rv>
  <rv s="0">
    <v>536870912</v>
    <v>Misuri</v>
    <v>6185f8cb-44e1-4da6-9bf0-b75286aeb591</v>
    <v>es-MX</v>
    <v>Map</v>
  </rv>
  <rv s="0">
    <v>536870912</v>
    <v>Washington</v>
    <v>982ad551-fd5d-45df-bd70-bf704dd576e4</v>
    <v>es-MX</v>
    <v>Map</v>
  </rv>
  <rv s="0">
    <v>536870912</v>
    <v>Dakota del Sur</v>
    <v>9cee0b65-d357-479e-a066-31c634648f47</v>
    <v>es-MX</v>
    <v>Map</v>
  </rv>
  <rv s="0">
    <v>536870912</v>
    <v>Carolina del Norte</v>
    <v>9e2bf053-dd80-4646-8f26-65075e7085c0</v>
    <v>es-MX</v>
    <v>Map</v>
  </rv>
  <rv s="0">
    <v>536870912</v>
    <v>Connecticut</v>
    <v>b3ca6523-435e-4a3b-8f78-1ad900a52cf8</v>
    <v>es-MX</v>
    <v>Map</v>
  </rv>
  <rv s="0">
    <v>536870912</v>
    <v>Misisipi</v>
    <v>6af619ca-217d-49c0-9a86-153fc7fbcd78</v>
    <v>es-MX</v>
    <v>Map</v>
  </rv>
  <rv s="0">
    <v>536870912</v>
    <v>Luisiana</v>
    <v>0ca1e87f-e2f6-43fb-8deb-d22bd09a9cae</v>
    <v>es-MX</v>
    <v>Map</v>
  </rv>
  <rv s="0">
    <v>536870912</v>
    <v>Guam</v>
    <v>f842c067-b461-3084-6a3b-6c6c7431fc9a</v>
    <v>es-MX</v>
    <v>Map</v>
  </rv>
  <rv s="0">
    <v>536870912</v>
    <v>Carolina del Sur</v>
    <v>810015e8-b10b-4232-9e2c-de87a67bd26e</v>
    <v>es-MX</v>
    <v>Map</v>
  </rv>
  <rv s="0">
    <v>536870912</v>
    <v>Islas Marianas del Norte</v>
    <v>f4475436-adda-9ff0-b5fe-6c3dff0e26be</v>
    <v>es-MX</v>
    <v>Map</v>
  </rv>
  <rv s="0">
    <v>536870912</v>
    <v>Maine</v>
    <v>d62dd683-9cf9-4db9-a497-d810d529592b</v>
    <v>es-MX</v>
    <v>Map</v>
  </rv>
  <rv s="0">
    <v>536870912</v>
    <v>Maryland</v>
    <v>4c472f4d-06a8-4d90-8bb8-da4d168c73fe</v>
    <v>es-MX</v>
    <v>Map</v>
  </rv>
  <rv s="0">
    <v>536870912</v>
    <v>Oregón</v>
    <v>cacd36fd-7c62-43e2-a632-64a2a1811933</v>
    <v>es-MX</v>
    <v>Map</v>
  </rv>
  <rv s="0">
    <v>536870912</v>
    <v>Virginia</v>
    <v>7eee9976-e8a7-472c-ada1-007208abd678</v>
    <v>es-MX</v>
    <v>Map</v>
  </rv>
  <rv s="0">
    <v>536870912</v>
    <v>Míchigan</v>
    <v>162411c2-b757-495d-aa81-93942fae2f7e</v>
    <v>es-MX</v>
    <v>Map</v>
  </rv>
  <rv s="0">
    <v>536870912</v>
    <v>Delaware</v>
    <v>8ad617cc-3d7a-4b3c-a787-098de959ccc4</v>
    <v>es-MX</v>
    <v>Map</v>
  </rv>
  <rv s="0">
    <v>536870912</v>
    <v>Alaska</v>
    <v>31c4c7a1-54e7-4306-ac9b-f1b02e85bda5</v>
    <v>es-MX</v>
    <v>Map</v>
  </rv>
  <rv s="0">
    <v>536870912</v>
    <v>Nebraska</v>
    <v>3e64ff5d-6b40-4dbe-91b1-0e554e892496</v>
    <v>es-MX</v>
    <v>Map</v>
  </rv>
  <rv s="0">
    <v>536870912</v>
    <v>Alabama</v>
    <v>376f8b06-52f6-4e72-a31d-311a3563e645</v>
    <v>es-MX</v>
    <v>Map</v>
  </rv>
  <rv s="0">
    <v>536870912</v>
    <v>Arizona</v>
    <v>bf973f46-5962-4997-a7ba-a05f1aa2a9f9</v>
    <v>es-MX</v>
    <v>Map</v>
  </rv>
  <rv s="0">
    <v>536870912</v>
    <v>Iowa</v>
    <v>77850824-b07a-487a-af58-37f9949afc27</v>
    <v>es-MX</v>
    <v>Map</v>
  </rv>
  <rv s="0">
    <v>536870912</v>
    <v>Ohio</v>
    <v>6f3df7da-1ef6-48e3-b2b3-b5b5fce3e846</v>
    <v>es-MX</v>
    <v>Map</v>
  </rv>
  <rv s="0">
    <v>536870912</v>
    <v>Kansas</v>
    <v>6e527b71-bd3e-4bc1-b1c0-59d288b4fd5e</v>
    <v>es-MX</v>
    <v>Map</v>
  </rv>
  <rv s="0">
    <v>536870912</v>
    <v>Idaho</v>
    <v>ecd30387-20fa-4523-9045-e2860154b5e9</v>
    <v>es-MX</v>
    <v>Map</v>
  </rv>
  <rv s="0">
    <v>536870912</v>
    <v>Wisconsin</v>
    <v>cb4d2853-06f4-4467-8e7c-4e31cbb35cb2</v>
    <v>es-MX</v>
    <v>Map</v>
  </rv>
  <rv s="0">
    <v>536870912</v>
    <v>Georgia</v>
    <v>84604bc7-2c47-4f8d-8ea5-b6ac8c018a20</v>
    <v>es-MX</v>
    <v>Map</v>
  </rv>
  <rv s="0">
    <v>536870912</v>
    <v>Indiana</v>
    <v>109f7e5a-efbb-4953-b4b8-cb812ce1ff5d</v>
    <v>es-MX</v>
    <v>Map</v>
  </rv>
  <rv s="0">
    <v>536870912</v>
    <v>Dakota del Norte</v>
    <v>77fbc744-3efe-4aa9-9e8e-f8034f06b941</v>
    <v>es-MX</v>
    <v>Map</v>
  </rv>
  <rv s="0">
    <v>536870912</v>
    <v>Arkansas</v>
    <v>b939db72-08f2-4ea6-a16a-a53bf32e6612</v>
    <v>es-MX</v>
    <v>Map</v>
  </rv>
  <rv s="0">
    <v>536870912</v>
    <v>Rhode Island</v>
    <v>65a08f52-b469-4f7c-8353-9b3c0b2a5752</v>
    <v>es-MX</v>
    <v>Map</v>
  </rv>
  <rv s="0">
    <v>536870912</v>
    <v>Tennessee</v>
    <v>9bbc9c72-1bf1-4ef6-b66d-a6cdef70f4f3</v>
    <v>es-MX</v>
    <v>Map</v>
  </rv>
  <rv s="0">
    <v>536870912</v>
    <v>Utah</v>
    <v>c6705e44-d27f-4240-95a2-54e802e3b524</v>
    <v>es-MX</v>
    <v>Map</v>
  </rv>
  <rv s="0">
    <v>536870912</v>
    <v>Oklahoma</v>
    <v>cbcf556f-952a-4665-bb95-0500b27f9976</v>
    <v>es-MX</v>
    <v>Map</v>
  </rv>
  <rv s="0">
    <v>536870912</v>
    <v>Kentucky</v>
    <v>108dfd18-4626-481a-8dfa-18f64e6eac84</v>
    <v>es-MX</v>
    <v>Map</v>
  </rv>
  <rv s="0">
    <v>536870912</v>
    <v>Montana</v>
    <v>447d6cd5-53f6-4c8f-bf6c-9ff228415c3b</v>
    <v>es-MX</v>
    <v>Map</v>
  </rv>
  <rv s="0">
    <v>536870912</v>
    <v>Pensilvania</v>
    <v>6304580e-c803-4266-818a-971619176547</v>
    <v>es-MX</v>
    <v>Map</v>
  </rv>
  <rv s="0">
    <v>536870912</v>
    <v>Islas Ultramarinas Menores de los Estados Unidos</v>
    <v>0a148d8f-0026-1089-40fb-cf776177ba31</v>
    <v>es-MX</v>
    <v>Map</v>
  </rv>
  <rv s="4">
    <v>16</v>
  </rv>
  <rv s="1">
    <fb>1359000</fb>
    <v>13</v>
  </rv>
  <rv s="1">
    <fb>0.14699999999999999</fb>
    <v>46</v>
  </rv>
  <rv s="1">
    <fb>1.7295</fb>
    <v>43</v>
  </rv>
  <rv s="1">
    <fb>0.36599999999999999</fb>
    <v>38</v>
  </rv>
  <rv s="1">
    <fb>11.6</fb>
    <v>43</v>
  </rv>
  <rv s="1">
    <fb>0.44369067999501505</fb>
    <v>38</v>
  </rv>
  <rv s="4">
    <v>17</v>
  </rv>
  <rv s="9">
    <v>#VALUE!</v>
    <v>es-ES</v>
    <v>5232ed96-85b1-2edb-12c6-63e6c597a1de</v>
    <v>536870912</v>
    <v>1</v>
    <v>99</v>
    <v>100</v>
    <v>101</v>
    <v>Estados Unidos</v>
    <v>9</v>
    <v>10</v>
    <v>Map</v>
    <v>11</v>
    <v>102</v>
    <v>US</v>
    <v>221</v>
    <v>222</v>
    <v>223</v>
    <v>224</v>
    <v>225</v>
    <v>226</v>
    <v>16</v>
    <v>USD</v>
    <v>227</v>
    <v>228</v>
    <v>Estados Unidos, denominado oficialmente Estados Unidos de América es un país soberano constituido en una república federal constitucional compuesta por cincuenta estados y un distrito federal. Su capital es Washington D. C. y su ciudad más poblada es Nueva York. La mayor parte del país se ubica en el medio de América del Norte ―donde se encuentran sus 48 estados contiguos y Washington D. C.―, entre los océanos Pacífico y Atlántico. Limita con Canadá al norte y con México al sur. El estado de Alaska está en el noroeste del continente, limita con Canadá al este, separado de Rusia al oeste por el estrecho de Bering. El estado de Hawái es un archipiélago polinesio ubicado en Oceanía, en medio del océano Pacífico y es el único de sus estados que no se encuentra en América. El país posee en el mar Caribe y en el Pacífico varios territorios no incorporados, y a diferencia de estos últimos, un «territorio incorporado no organizado»: el Atolón Palmyra.</v>
    <v>229</v>
    <v>230</v>
    <v>231</v>
    <v>The Star-Spangled Banner</v>
    <v>232</v>
    <v>233</v>
    <v>234</v>
    <v>235</v>
    <v>238</v>
    <v>239</v>
    <v>240</v>
    <v>241</v>
    <v>242</v>
    <v>Estados Unidos</v>
    <v>243</v>
    <v>244</v>
    <v>245</v>
    <v>246</v>
    <v>247</v>
    <v>248</v>
    <v>249</v>
    <v>250</v>
    <v>251</v>
    <v>252</v>
    <v>253</v>
    <v>254</v>
    <v>255</v>
    <v>256</v>
    <v>313</v>
    <v>314</v>
    <v>315</v>
    <v>316</v>
    <v>317</v>
    <v>318</v>
    <v>319</v>
    <v>Estados Unidos</v>
    <v>mdp/vdpid/244</v>
    <v>320</v>
  </rv>
  <rv s="0">
    <v>536870912</v>
    <v>Oaxaca</v>
    <v>2a651e2b-4cd2-6315-971b-6bddb30dfb4d</v>
    <v>es-ES</v>
    <v>Map</v>
  </rv>
  <rv s="1">
    <fb>93757</fb>
    <v>13</v>
  </rv>
  <rv s="0">
    <v>536870912</v>
    <v>Oaxaca de Juárez</v>
    <v>cd8d901e-f100-1e0b-99df-6dc2beae5986</v>
    <v>es-MX</v>
    <v>Map</v>
  </rv>
  <rv s="1">
    <fb>1090998</fb>
    <v>13</v>
  </rv>
  <rv s="2">
    <v>8</v>
    <v>11</v>
    <v>109</v>
    <v>7</v>
    <v>0</v>
    <v>Image of Oaxaca</v>
  </rv>
  <rv s="3">
    <v>https://www.bing.com/search?q=Oaxaca&amp;form=skydnc</v>
    <v>Aprenda más con Bing</v>
  </rv>
  <rv s="0">
    <v>805306368</v>
    <v>Alejandro Murat Hinojosa (Gobernador)</v>
    <v>8a381ab0-358e-be0b-3b4d-3117bbc5ec37</v>
    <v>es-MX</v>
    <v>Generic</v>
  </rv>
  <rv s="4">
    <v>18</v>
  </rv>
  <rv s="1">
    <fb>4132148</fb>
    <v>13</v>
  </rv>
  <rv s="10">
    <v>#VALUE!</v>
    <v>es-ES</v>
    <v>2a651e2b-4cd2-6315-971b-6bddb30dfb4d</v>
    <v>536870912</v>
    <v>1</v>
    <v>107</v>
    <v>5</v>
    <v>108</v>
    <v>Oaxaca</v>
    <v>9</v>
    <v>10</v>
    <v>Map</v>
    <v>11</v>
    <v>12</v>
    <v>MX-OAX</v>
    <v>323</v>
    <v>324</v>
    <v>324</v>
    <v>Oaxaca, oficialmente el Estado Libre y Soberano de Oaxaca, es uno de los treinta y un estados que, junto con la Ciudad de México, forman México. Su capital y ciudad más poblada es Oaxaca de Juárez. Está dividido en 570 municipios, de los cuales 418 se gobiernan bajo el sistema de usos y costumbres, con formas locales reconocidas de autogobierno.</v>
    <v>325</v>
    <v>326</v>
    <v>327</v>
    <v>329</v>
    <v>Oaxaca</v>
    <v>7</v>
    <v>330</v>
    <v>Oaxaca</v>
    <v>mdp/vdpid/24073</v>
    <v>96</v>
  </rv>
  <rv s="0">
    <v>536870912</v>
    <v>Venezuela</v>
    <v>6dd1d7bd-393f-a467-12fa-e71f98cc00b9</v>
    <v>es-ES</v>
    <v>Map</v>
  </rv>
  <rv s="1">
    <fb>916445</fb>
    <v>13</v>
  </rv>
  <rv s="1">
    <fb>0.52739188892352995</fb>
    <v>38</v>
  </rv>
  <rv s="1">
    <fb>2.5494853478181501</fb>
    <v>38</v>
  </rv>
  <rv s="0">
    <v>536870912</v>
    <v>Caracas</v>
    <v>37b7d7c3-c045-e782-f35d-01ee5d1cb58a</v>
    <v>es-MX</v>
    <v>Map</v>
  </rv>
  <rv s="1">
    <fb>3979600000</fb>
    <v>44</v>
  </rv>
  <rv s="1">
    <fb>58</fb>
    <v>39</v>
  </rv>
  <rv s="1">
    <fb>88.377973216128495</fb>
    <v>40</v>
  </rv>
  <rv s="1">
    <fb>2718.9427745604298</fb>
    <v>13</v>
  </rv>
  <rv s="1">
    <fb>164175.25700000001</fb>
    <v>13</v>
  </rv>
  <rv s="1">
    <fb>72.128</fb>
    <v>40</v>
  </rv>
  <rv s="1">
    <fb>0.45821973509999997</fb>
    <v>38</v>
  </rv>
  <rv s="4">
    <v>19</v>
  </rv>
  <rv s="2">
    <v>9</v>
    <v>11</v>
    <v>122</v>
    <v>6</v>
    <v>0</v>
    <v>Image of Venezuela</v>
  </rv>
  <rv s="1">
    <fb>2740.2739846709501</fb>
    <v>42</v>
  </rv>
  <rv s="3">
    <v>https://www.bing.com/search?q=Venezuela&amp;form=skydnc</v>
    <v>Aprenda más con Bing</v>
  </rv>
  <rv s="0">
    <v>805306368</v>
    <v>Delcy Rodríguez (Vicepresidente)</v>
    <v>3014211c-495f-e0e6-c992-adcbda263b50</v>
    <v>es-MX</v>
    <v>Generic</v>
  </rv>
  <rv s="4">
    <v>20</v>
  </rv>
  <rv s="1">
    <fb>0.97150340000000002</fb>
    <v>38</v>
  </rv>
  <rv s="1">
    <fb>0.79300560000000009</fb>
    <v>38</v>
  </rv>
  <rv s="1">
    <fb>1.9239999999999999</fb>
    <v>43</v>
  </rv>
  <rv s="1">
    <fb>21.4</fb>
    <v>40</v>
  </rv>
  <rv s="1">
    <fb>482359318767.703</fb>
    <v>44</v>
  </rv>
  <rv s="1">
    <fb>28515829</fb>
    <v>13</v>
  </rv>
  <rv s="1">
    <fb>25162368</fb>
    <v>13</v>
  </rv>
  <rv s="1">
    <fb>0.34100000000000003</fb>
    <v>38</v>
  </rv>
  <rv s="1">
    <fb>5.0000000000000001E-3</fb>
    <v>38</v>
  </rv>
  <rv s="1">
    <fb>0.50700000000000001</fb>
    <v>38</v>
  </rv>
  <rv s="1">
    <fb>3.2000000000000001E-2</fb>
    <v>38</v>
  </rv>
  <rv s="1">
    <fb>0.223</fb>
    <v>38</v>
  </rv>
  <rv s="1">
    <fb>0.59729999542236301</fb>
    <v>38</v>
  </rv>
  <rv s="1">
    <fb>9.1999999999999998E-2</fb>
    <v>38</v>
  </rv>
  <rv s="1">
    <fb>0.14499999999999999</fb>
    <v>38</v>
  </rv>
  <rv s="1">
    <fb>8.0000000000000007E-5</fb>
    <v>45</v>
  </rv>
  <rv s="1">
    <fb>125</fb>
    <v>40</v>
  </rv>
  <rv s="1">
    <fb>0.01</fb>
    <v>45</v>
  </rv>
  <rv s="0">
    <v>536870912</v>
    <v>Estado Carabobo</v>
    <v>0c400799-a7d1-9188-76c7-a03eb7bf96e6</v>
    <v>es-MX</v>
    <v>Map</v>
  </rv>
  <rv s="0">
    <v>536870912</v>
    <v>Estado Bolívar</v>
    <v>28ee01f1-3481-9fbb-480a-171c08837ce7</v>
    <v>es-MX</v>
    <v>Map</v>
  </rv>
  <rv s="0">
    <v>536870912</v>
    <v>Estado Barinas</v>
    <v>24fe6763-a2f0-d630-66c3-08b9a841c6a1</v>
    <v>es-MX</v>
    <v>Map</v>
  </rv>
  <rv s="0">
    <v>536870912</v>
    <v>Estado Aragua</v>
    <v>83a3ec29-14b4-40cd-dc2d-86791c9d5180</v>
    <v>es-MX</v>
    <v>Map</v>
  </rv>
  <rv s="0">
    <v>536870912</v>
    <v>Estado Lara</v>
    <v>28bc93f2-4f7d-957c-6576-a3bdc7b84923</v>
    <v>es-MX</v>
    <v>Map</v>
  </rv>
  <rv s="0">
    <v>536870912</v>
    <v>Estado Portuguesa</v>
    <v>f1c90efa-241a-1208-9ea6-ec628dcaabf6</v>
    <v>es-MX</v>
    <v>Map</v>
  </rv>
  <rv s="0">
    <v>536870912</v>
    <v>Estado Anzoátegui</v>
    <v>8b43f71e-5058-e865-1fb6-e3cba21044b1</v>
    <v>es-MX</v>
    <v>Map</v>
  </rv>
  <rv s="0">
    <v>536870912</v>
    <v>Estado Zulia</v>
    <v>b746a809-b508-f853-1aa2-8eb307076ab8</v>
    <v>es-MX</v>
    <v>Map</v>
  </rv>
  <rv s="0">
    <v>536870912</v>
    <v>Estado Sucre</v>
    <v>a8d1a122-aba3-9b31-a5c1-1c2d5301513e</v>
    <v>es-MX</v>
    <v>Map</v>
  </rv>
  <rv s="0">
    <v>536870912</v>
    <v>Estado Yaracuy</v>
    <v>0ce1d139-cd0d-fdbf-9574-076a3d792483</v>
    <v>es-MX</v>
    <v>Map</v>
  </rv>
  <rv s="0">
    <v>536870912</v>
    <v>Estado Táchira</v>
    <v>72391449-1011-80da-d60b-1493d591b575</v>
    <v>es-MX</v>
    <v>Map</v>
  </rv>
  <rv s="0">
    <v>536870912</v>
    <v>Estado Falcón</v>
    <v>1f741430-789f-b870-4ec3-f3825be02dfd</v>
    <v>es-MX</v>
    <v>Map</v>
  </rv>
  <rv s="0">
    <v>536870912</v>
    <v>Estado Trujillo</v>
    <v>d68dd921-4861-e8a8-eaee-d5cf8cbfb3b8</v>
    <v>es-MX</v>
    <v>Map</v>
  </rv>
  <rv s="0">
    <v>536870912</v>
    <v>Estado La Guaira</v>
    <v>83b14d4b-fd80-6876-e6e3-6606024eaa2a</v>
    <v>es-MX</v>
    <v>Map</v>
  </rv>
  <rv s="0">
    <v>536870912</v>
    <v>Estado Guárico</v>
    <v>f4010586-9f13-d10f-ad74-c388243ab99f</v>
    <v>es-MX</v>
    <v>Map</v>
  </rv>
  <rv s="0">
    <v>536870912</v>
    <v>Estado Monagas</v>
    <v>99d16d3b-4480-6e2e-3af6-b19380240865</v>
    <v>es-MX</v>
    <v>Map</v>
  </rv>
  <rv s="0">
    <v>536870912</v>
    <v>Dependencias federales de Venezuela</v>
    <v>4ca38740-fb38-50ad-0c45-8a599048aa45</v>
    <v>es-MX</v>
    <v>Map</v>
  </rv>
  <rv s="0">
    <v>536870912</v>
    <v>Estado Miranda</v>
    <v>c203d749-ff23-1654-7423-de62cda7879d</v>
    <v>es-MX</v>
    <v>Map</v>
  </rv>
  <rv s="0">
    <v>536870912</v>
    <v>Estado Amazonas</v>
    <v>d12613b2-1769-fd3d-c816-bcf4892760c3</v>
    <v>es-MX</v>
    <v>Map</v>
  </rv>
  <rv s="0">
    <v>536870912</v>
    <v>Estado Nueva Esparta</v>
    <v>61c93a6f-fa24-e914-9131-ff9cb21de321</v>
    <v>es-MX</v>
    <v>Map</v>
  </rv>
  <rv s="0">
    <v>536870912</v>
    <v>Estado Delta Amacuro</v>
    <v>a721c377-8d7b-63cb-48ce-8ca1cd475256</v>
    <v>es-MX</v>
    <v>Map</v>
  </rv>
  <rv s="0">
    <v>536870912</v>
    <v>Estado Apure</v>
    <v>9e1a67ac-4ea1-77bf-fa76-5f58931e81f8</v>
    <v>es-MX</v>
    <v>Map</v>
  </rv>
  <rv s="0">
    <v>536870912</v>
    <v>Estado Cojedes</v>
    <v>215558ac-dbeb-54e0-6265-2f177bc16686</v>
    <v>es-MX</v>
    <v>Map</v>
  </rv>
  <rv s="0">
    <v>536870912</v>
    <v>Estado Mérida</v>
    <v>a4989c58-06e5-45a4-b8f4-502581f7c935</v>
    <v>es-MX</v>
    <v>Map</v>
  </rv>
  <rv s="0">
    <v>536870912</v>
    <v>Distrito Capital</v>
    <v>5142924b-c000-9b6b-e280-614ac90f2102</v>
    <v>es-MX</v>
    <v>Map</v>
  </rv>
  <rv s="4">
    <v>21</v>
  </rv>
  <rv s="1">
    <fb>343000</fb>
    <v>13</v>
  </rv>
  <rv s="1">
    <fb>8.800999641418461E-2</fb>
    <v>46</v>
  </rv>
  <rv s="1">
    <fb>2.2719999999999998</fb>
    <v>43</v>
  </rv>
  <rv s="1">
    <fb>0.73299999999999998</fb>
    <v>38</v>
  </rv>
  <rv s="1">
    <fb>17.881</fb>
    <v>43</v>
  </rv>
  <rv s="1">
    <fb>0.24488407686639099</fb>
    <v>38</v>
  </rv>
  <rv s="4">
    <v>22</v>
  </rv>
  <rv s="11">
    <v>#VALUE!</v>
    <v>es-ES</v>
    <v>6dd1d7bd-393f-a467-12fa-e71f98cc00b9</v>
    <v>536870912</v>
    <v>1</v>
    <v>118</v>
    <v>119</v>
    <v>120</v>
    <v>Venezuela</v>
    <v>9</v>
    <v>10</v>
    <v>Map</v>
    <v>11</v>
    <v>121</v>
    <v>VE</v>
    <v>333</v>
    <v>334</v>
    <v>335</v>
    <v>336</v>
    <v>337</v>
    <v>336</v>
    <v>338</v>
    <v>VED</v>
    <v>339</v>
    <v>340</v>
    <v>Venezuela, oficialmente República Bolivariana de Venezuela, es un país soberano situado en la parte septentrional de América del Sur, constituido por un área continental y por un gran número de islas e islotes en el mar Caribe, cuya capital y mayor aglomeración urbana es la ciudad de Caracas.</v>
    <v>341</v>
    <v>342</v>
    <v>343</v>
    <v>Gloria al Bravo Pueblo</v>
    <v>344</v>
    <v>345</v>
    <v>346</v>
    <v>347</v>
    <v>349</v>
    <v>350</v>
    <v>351</v>
    <v>352</v>
    <v>353</v>
    <v>Venezuela</v>
    <v>354</v>
    <v>355</v>
    <v>356</v>
    <v>357</v>
    <v>358</v>
    <v>359</v>
    <v>360</v>
    <v>361</v>
    <v>362</v>
    <v>363</v>
    <v>364</v>
    <v>365</v>
    <v>366</v>
    <v>367</v>
    <v>393</v>
    <v>394</v>
    <v>395</v>
    <v>396</v>
    <v>397</v>
    <v>398</v>
    <v>399</v>
    <v>Venezuela</v>
    <v>mdp/vdpid/249</v>
    <v>400</v>
  </rv>
  <rv s="0">
    <v>536870912</v>
    <v>Yucatán</v>
    <v>f096e19b-5b56-f73a-3e33-e3f03e33fffc</v>
    <v>es-ES</v>
    <v>Map</v>
  </rv>
  <rv s="1">
    <fb>39524</fb>
    <v>13</v>
  </rv>
  <rv s="0">
    <v>536870912</v>
    <v>Mérida</v>
    <v>a5d5d869-54fc-c36d-271a-5c6c72b3e615</v>
    <v>es-MX</v>
    <v>Map</v>
  </rv>
  <rv s="1">
    <fb>587400</fb>
    <v>13</v>
  </rv>
  <rv s="2">
    <v>10</v>
    <v>11</v>
    <v>128</v>
    <v>7</v>
    <v>0</v>
    <v>Image of Yucatán</v>
  </rv>
  <rv s="3">
    <v>https://www.bing.com/search?q=Yucat%c3%a1n&amp;form=skydnc</v>
    <v>Aprenda más con Bing</v>
  </rv>
  <rv s="1">
    <fb>2320898</fb>
    <v>13</v>
  </rv>
  <rv s="5">
    <v>#VALUE!</v>
    <v>es-ES</v>
    <v>f096e19b-5b56-f73a-3e33-e3f03e33fffc</v>
    <v>536870912</v>
    <v>1</v>
    <v>127</v>
    <v>5</v>
    <v>6</v>
    <v>Yucatán</v>
    <v>9</v>
    <v>10</v>
    <v>Map</v>
    <v>11</v>
    <v>12</v>
    <v>MX-YUC</v>
    <v>403</v>
    <v>404</v>
    <v>404</v>
    <v>Yucatán, oficialmente el Estado Libre y Soberano de Yucatán, es uno de los treinta y un estados que, junto con la Ciudad de México, conforman México. Está dividido en 106 municipios y su capital y ciudad más poblada es Mérida. Otras ciudades importantes son Valladolid, Progreso de Castro, Motul de Carrillo Puerto, Tekax de Álvaro Obregón, Izamal, Tizimín, Ticul y Oxkutzcab.</v>
    <v>405</v>
    <v>406</v>
    <v>407</v>
    <v>Yucatán</v>
    <v>7</v>
    <v>408</v>
    <v>Yucatán</v>
    <v>mdp/vdpid/37336</v>
    <v>96</v>
  </rv>
  <rv s="0">
    <v>536870912</v>
    <v>Surinam</v>
    <v>2b6c0454-97c2-15b7-3325-18f9ad0e4097</v>
    <v>es-ES</v>
    <v>Map</v>
  </rv>
  <rv s="1">
    <fb>163821</fb>
    <v>13</v>
  </rv>
  <rv s="1">
    <fb>0.98257693559695491</fb>
    <v>38</v>
  </rv>
  <rv s="1">
    <fb>0.21996943017330398</fb>
    <v>38</v>
  </rv>
  <rv s="0">
    <v>536870912</v>
    <v>Paramaribo</v>
    <v>d392199f-dbc1-75cd-df8d-31b43078b465</v>
    <v>es-MX</v>
    <v>Map</v>
  </rv>
  <rv s="1">
    <fb>597</fb>
    <v>39</v>
  </rv>
  <rv s="1">
    <fb>76.253495819506995</fb>
    <v>40</v>
  </rv>
  <rv s="1">
    <fb>3596.7777209442702</fb>
    <v>13</v>
  </rv>
  <rv s="1">
    <fb>1738.1579999999999</fb>
    <v>13</v>
  </rv>
  <rv s="1">
    <fb>71.569999999999993</fb>
    <v>40</v>
  </rv>
  <rv s="1">
    <fb>0.10147909820000001</fb>
    <v>38</v>
  </rv>
  <rv s="4">
    <v>23</v>
  </rv>
  <rv s="2">
    <v>11</v>
    <v>11</v>
    <v>140</v>
    <v>7</v>
    <v>0</v>
    <v>Image of Surinam</v>
  </rv>
  <rv s="1">
    <fb>0.19547450565900001</fb>
    <v>38</v>
  </rv>
  <rv s="1">
    <fb>294.66477270235401</fb>
    <v>42</v>
  </rv>
  <rv s="3">
    <v>https://www.bing.com/search?q=Surinam&amp;form=skydnc</v>
    <v>Aprenda más con Bing</v>
  </rv>
  <rv s="0">
    <v>805306368</v>
    <v>Ronnie Brunswijk (Vicepresidente)</v>
    <v>e183fa0b-40c3-79d7-9d15-64897dd6becd</v>
    <v>es-MX</v>
    <v>Generic</v>
  </rv>
  <rv s="0">
    <v>805306368</v>
    <v>Chan Santokhi (Presidente)</v>
    <v>5d62685f-ff04-149a-cf4f-3629cab45760</v>
    <v>es-MX</v>
    <v>Generic</v>
  </rv>
  <rv s="4">
    <v>24</v>
  </rv>
  <rv s="1">
    <fb>1.0884212</fb>
    <v>38</v>
  </rv>
  <rv s="1">
    <fb>0.12561459999999999</fb>
    <v>38</v>
  </rv>
  <rv s="1">
    <fb>1.2101</fb>
    <v>43</v>
  </rv>
  <rv s="1">
    <fb>16.899999999999999</fb>
    <v>40</v>
  </rv>
  <rv s="1">
    <fb>3985250737.46313</fb>
    <v>44</v>
  </rv>
  <rv s="1">
    <fb>581372</fb>
    <v>13</v>
  </rv>
  <rv s="1">
    <fb>384258</fb>
    <v>13</v>
  </rv>
  <rv s="1">
    <fb>0.42700000000000005</fb>
    <v>38</v>
  </rv>
  <rv s="1">
    <fb>0.60199999999999998</fb>
    <v>38</v>
  </rv>
  <rv s="1">
    <fb>0.01</fb>
    <v>38</v>
  </rv>
  <rv s="1">
    <fb>0.19899999999999998</fb>
    <v>38</v>
  </rv>
  <rv s="1">
    <fb>0.51136001586914093</fb>
    <v>38</v>
  </rv>
  <rv s="1">
    <fb>6.3E-2</fb>
    <v>38</v>
  </rv>
  <rv s="1">
    <fb>0.126</fb>
    <v>38</v>
  </rv>
  <rv s="1">
    <fb>1.29</fb>
    <v>45</v>
  </rv>
  <rv s="1">
    <fb>120</fb>
    <v>40</v>
  </rv>
  <rv s="0">
    <v>536870912</v>
    <v>Distrito de Para</v>
    <v>26051a83-e72c-6d68-c19b-2476f83178fc</v>
    <v>es-MX</v>
    <v>Map</v>
  </rv>
  <rv s="0">
    <v>536870912</v>
    <v>Distrito de Commewijne</v>
    <v>e4db8192-7125-1727-900e-8619cf318fa8</v>
    <v>es-MX</v>
    <v>Map</v>
  </rv>
  <rv s="0">
    <v>536870912</v>
    <v>Distrito de Paramaribo</v>
    <v>44905a44-fa1d-0626-8c52-2b0d63b7f4af</v>
    <v>es-MX</v>
    <v>Map</v>
  </rv>
  <rv s="0">
    <v>536870912</v>
    <v>Distrito de Coronie</v>
    <v>a8ff70de-e223-1b83-c007-2595b37cb475</v>
    <v>es-MX</v>
    <v>Map</v>
  </rv>
  <rv s="0">
    <v>536870912</v>
    <v>Distrito de Nickerie</v>
    <v>3e20a7e2-31ea-aafd-35cb-f21db558b9cf</v>
    <v>es-MX</v>
    <v>Map</v>
  </rv>
  <rv s="0">
    <v>536870912</v>
    <v>Distrito de Wanica</v>
    <v>800339d2-171f-9160-3a7e-54ad61f6f33e</v>
    <v>es-MX</v>
    <v>Map</v>
  </rv>
  <rv s="0">
    <v>536870912</v>
    <v>Distrito de Saramacca</v>
    <v>6a72d7c3-2245-2001-d879-5ef2f8cefed7</v>
    <v>es-MX</v>
    <v>Map</v>
  </rv>
  <rv s="0">
    <v>536870912</v>
    <v>Distrito de Sipaliwini</v>
    <v>3d3fff11-9009-6c65-a304-2012c44dc8e4</v>
    <v>es-MX</v>
    <v>Map</v>
  </rv>
  <rv s="0">
    <v>536870912</v>
    <v>Distrito de Marowijne</v>
    <v>3a9c304c-f47e-70ce-5deb-780b611bd43b</v>
    <v>es-MX</v>
    <v>Map</v>
  </rv>
  <rv s="0">
    <v>536870912</v>
    <v>Distrito de Brokopondo</v>
    <v>547e9e23-af8f-f3ef-122c-0b3c4ff74349</v>
    <v>es-MX</v>
    <v>Map</v>
  </rv>
  <rv s="4">
    <v>25</v>
  </rv>
  <rv s="1">
    <fb>2000</fb>
    <v>13</v>
  </rv>
  <rv s="1">
    <fb>7.3340001106262195E-2</fb>
    <v>46</v>
  </rv>
  <rv s="1">
    <fb>2.4180000000000001</fb>
    <v>43</v>
  </rv>
  <rv s="1">
    <fb>0.27899999999999997</fb>
    <v>38</v>
  </rv>
  <rv s="1">
    <fb>18.542000000000002</fb>
    <v>43</v>
  </rv>
  <rv s="1">
    <fb>5.57692307692308E-3</fb>
    <v>38</v>
  </rv>
  <rv s="4">
    <v>26</v>
  </rv>
  <rv s="12">
    <v>#VALUE!</v>
    <v>es-ES</v>
    <v>2b6c0454-97c2-15b7-3325-18f9ad0e4097</v>
    <v>536870912</v>
    <v>1</v>
    <v>136</v>
    <v>137</v>
    <v>138</v>
    <v>Surinam</v>
    <v>9</v>
    <v>10</v>
    <v>Map</v>
    <v>11</v>
    <v>139</v>
    <v>SR</v>
    <v>411</v>
    <v>412</v>
    <v>413</v>
    <v>414</v>
    <v>414</v>
    <v>415</v>
    <v>SRD</v>
    <v>416</v>
    <v>417</v>
    <v>Surinam, oficialmente la República de Surinam ―antiguamente conocida como Guayana Neerlandesa, es un país de América del Sur, que colinda con el océano Atlántico al norte, con el departamento de ultramar francés de Guayana Francesa al este, con Guyana al oeste y con Brasil al sur. Su territorio abarca una extensión de 163 820 km². Su población al 2020, según datos de World-o-Meter, es de alrededor de 588 000 habitantes, por lo tanto, es el país independiente menos poblado de América del Sur. Surinam reclama varias áreas territoriales situadas más allá de sus fronteras meridionales con Guyana y la Guayana Francesa, respectivamente. Su capital es la ciudad de Paramaribo. Está dividida en diez distritos y estos en ressorts. El país está integrado por comunidades católicas, hinduistas, musulmanas y protestantes.</v>
    <v>418</v>
    <v>419</v>
    <v>420</v>
    <v>God zij met ons Suriname</v>
    <v>421</v>
    <v>422</v>
    <v>423</v>
    <v>424</v>
    <v>425</v>
    <v>428</v>
    <v>429</v>
    <v>430</v>
    <v>431</v>
    <v>432</v>
    <v>Surinam</v>
    <v>433</v>
    <v>434</v>
    <v>435</v>
    <v>436</v>
    <v>437</v>
    <v>438</v>
    <v>439</v>
    <v>440</v>
    <v>441</v>
    <v>442</v>
    <v>443</v>
    <v>444</v>
    <v>455</v>
    <v>456</v>
    <v>457</v>
    <v>458</v>
    <v>459</v>
    <v>460</v>
    <v>461</v>
    <v>Surinam</v>
    <v>mdp/vdpid/181</v>
    <v>462</v>
  </rv>
  <rv s="0">
    <v>536870912</v>
    <v>Baja California Sur</v>
    <v>72f2373c-402d-1899-776e-ebde71dada5d</v>
    <v>es-ES</v>
    <v>Map</v>
  </rv>
  <rv s="1">
    <fb>73909</fb>
    <v>13</v>
  </rv>
  <rv s="0">
    <v>536870912</v>
    <v>La Paz</v>
    <v>150bffce-2a92-f285-078e-7402fdbd4c87</v>
    <v>es-MX</v>
    <v>Map</v>
  </rv>
  <rv s="0">
    <v>536870912</v>
    <v>Los Cabos</v>
    <v>b5c1f0cc-bdb7-81ed-0dcd-7627ac046913</v>
    <v>es-MX</v>
    <v>Map</v>
  </rv>
  <rv s="1">
    <fb>242023</fb>
    <v>13</v>
  </rv>
  <rv s="2">
    <v>12</v>
    <v>11</v>
    <v>145</v>
    <v>7</v>
    <v>0</v>
    <v>Image of Baja California Sur</v>
  </rv>
  <rv s="3">
    <v>https://www.bing.com/search?q=Baja+California+Sur&amp;form=skydnc</v>
    <v>Aprenda más con Bing</v>
  </rv>
  <rv s="1">
    <fb>798447</fb>
    <v>13</v>
  </rv>
  <rv s="4">
    <v>27</v>
  </rv>
  <rv s="5">
    <v>#VALUE!</v>
    <v>es-ES</v>
    <v>72f2373c-402d-1899-776e-ebde71dada5d</v>
    <v>536870912</v>
    <v>1</v>
    <v>144</v>
    <v>5</v>
    <v>6</v>
    <v>Baja California Sur</v>
    <v>80</v>
    <v>81</v>
    <v>Map</v>
    <v>11</v>
    <v>12</v>
    <v>MX-BCS</v>
    <v>465</v>
    <v>466</v>
    <v>467</v>
    <v>Baja California Sur, oficialmente Estado Libre y Soberano de Baja California Sur, es uno de los treinta y un estados que junto con la Ciudad de México conforman México. Su capital y ciudad más poblada es La Paz. Está dividido en cinco municipios.</v>
    <v>468</v>
    <v>469</v>
    <v>470</v>
    <v>Baja California Sur</v>
    <v>7</v>
    <v>471</v>
    <v>Baja California Sur</v>
    <v>mdp/vdpid/2629</v>
    <v>472</v>
  </rv>
  <rv s="0">
    <v>536870912</v>
    <v>Honduras</v>
    <v>f3535c6b-be45-301f-41bd-b224e60e78e7</v>
    <v>es-ES</v>
    <v>Map</v>
  </rv>
  <rv s="1">
    <fb>112492</fb>
    <v>13</v>
  </rv>
  <rv s="1">
    <fb>0.39967825542943997</fb>
    <v>38</v>
  </rv>
  <rv s="1">
    <fb>4.3658715981927193E-2</fb>
    <v>38</v>
  </rv>
  <rv s="0">
    <v>536870912</v>
    <v>Tegucigalpa</v>
    <v>78ddeef7-86f1-2ff0-29ca-386d442656c1</v>
    <v>es-MX</v>
    <v>Map</v>
  </rv>
  <rv s="1">
    <fb>504</fb>
    <v>39</v>
  </rv>
  <rv s="1">
    <fb>52.479312528490702</fb>
    <v>40</v>
  </rv>
  <rv s="1">
    <fb>619.83639490378596</fb>
    <v>13</v>
  </rv>
  <rv s="1">
    <fb>9812.8919999999998</fb>
    <v>13</v>
  </rv>
  <rv s="1">
    <fb>75.087999999999994</fb>
    <v>40</v>
  </rv>
  <rv s="1">
    <fb>0.49125813399999996</fb>
    <v>38</v>
  </rv>
  <rv s="4">
    <v>28</v>
  </rv>
  <rv s="2">
    <v>13</v>
    <v>11</v>
    <v>155</v>
    <v>7</v>
    <v>0</v>
    <v>Image of Honduras</v>
  </rv>
  <rv s="1">
    <fb>0.17344472061159399</fb>
    <v>38</v>
  </rv>
  <rv s="1">
    <fb>150.34435782941</fb>
    <v>42</v>
  </rv>
  <rv s="3">
    <v>https://www.bing.com/search?q=Honduras&amp;form=skydnc</v>
    <v>Aprenda más con Bing</v>
  </rv>
  <rv s="0">
    <v>805306368</v>
    <v>Salvador Nasralla (Vicepresidente)</v>
    <v>935638b6-b0c5-5068-8a11-8b30664db332</v>
    <v>es-MX</v>
    <v>Generic</v>
  </rv>
  <rv s="0">
    <v>805306368</v>
    <v>Xiomara Castro (Presidente)</v>
    <v>a8bfe5aa-953e-ce39-1149-dc28366dcd2e</v>
    <v>es-MX</v>
    <v>Generic</v>
  </rv>
  <rv s="4">
    <v>29</v>
  </rv>
  <rv s="1">
    <fb>0.91534959999999999</fb>
    <v>38</v>
  </rv>
  <rv s="1">
    <fb>0.26164219999999999</fb>
    <v>38</v>
  </rv>
  <rv s="1">
    <fb>0.30890000000000001</fb>
    <v>43</v>
  </rv>
  <rv s="1">
    <fb>15.1</fb>
    <v>40</v>
  </rv>
  <rv s="1">
    <fb>25095395475.039299</fb>
    <v>44</v>
  </rv>
  <rv s="1">
    <fb>9746117</fb>
    <v>13</v>
  </rv>
  <rv s="1">
    <fb>5626433</fb>
    <v>13</v>
  </rv>
  <rv s="1">
    <fb>0.39100000000000001</fb>
    <v>38</v>
  </rv>
  <rv s="1">
    <fb>9.0000000000000011E-3</fb>
    <v>38</v>
  </rv>
  <rv s="1">
    <fb>0.56100000000000005</fb>
    <v>38</v>
  </rv>
  <rv s="1">
    <fb>0.03</fb>
    <v>38</v>
  </rv>
  <rv s="1">
    <fb>0.20800000000000002</fb>
    <v>38</v>
  </rv>
  <rv s="1">
    <fb>0.68771003723144508</fb>
    <v>38</v>
  </rv>
  <rv s="1">
    <fb>7.400000000000001E-2</fb>
    <v>38</v>
  </rv>
  <rv s="1">
    <fb>0.127</fb>
    <v>38</v>
  </rv>
  <rv s="1">
    <fb>0.98</fb>
    <v>45</v>
  </rv>
  <rv s="1">
    <fb>65</fb>
    <v>40</v>
  </rv>
  <rv s="1">
    <fb>1.01</fb>
    <v>45</v>
  </rv>
  <rv s="0">
    <v>536870912</v>
    <v>Departamento de Islas de la Bahía</v>
    <v>a7916980-24be-26fa-f6f7-b5c870314dd2</v>
    <v>es-MX</v>
    <v>Map</v>
  </rv>
  <rv s="0">
    <v>536870912</v>
    <v>Departamento de Copán</v>
    <v>1af5f116-a30f-a7cb-60d0-538ffaa52ce7</v>
    <v>es-MX</v>
    <v>Map</v>
  </rv>
  <rv s="0">
    <v>536870912</v>
    <v>Departamento de Valle</v>
    <v>ae3793e1-89eb-3067-b403-878e49f4a98b</v>
    <v>es-MX</v>
    <v>Map</v>
  </rv>
  <rv s="0">
    <v>536870912</v>
    <v>Departamento de Atlántida</v>
    <v>702947cc-d6b1-39ba-53d0-8fb30bcdd562</v>
    <v>es-MX</v>
    <v>Map</v>
  </rv>
  <rv s="0">
    <v>536870912</v>
    <v>Departamento de Lempira</v>
    <v>c3662aac-be52-19ab-0e84-e079f9c30864</v>
    <v>es-MX</v>
    <v>Map</v>
  </rv>
  <rv s="0">
    <v>536870912</v>
    <v>Departamento de Ocotepeque</v>
    <v>74343f94-e279-d415-175d-5ecd79a96e5b</v>
    <v>es-MX</v>
    <v>Map</v>
  </rv>
  <rv s="0">
    <v>536870912</v>
    <v>Departamento de Cortés</v>
    <v>bd450a11-8f2d-a557-ddd8-d690f789ec15</v>
    <v>es-MX</v>
    <v>Map</v>
  </rv>
  <rv s="0">
    <v>536870912</v>
    <v>Departamento de Intibucá</v>
    <v>83637919-1982-883b-fa06-8f8cc8eba408</v>
    <v>es-MX</v>
    <v>Map</v>
  </rv>
  <rv s="0">
    <v>536870912</v>
    <v>Departamento de Colón</v>
    <v>11442aed-534d-e11a-22b2-8603ec21c516</v>
    <v>es-MX</v>
    <v>Map</v>
  </rv>
  <rv s="0">
    <v>536870912</v>
    <v>Departamento de Francisco Morazán</v>
    <v>e7bd130b-3daf-ad30-732a-07bfe91c1866</v>
    <v>es-MX</v>
    <v>Map</v>
  </rv>
  <rv s="0">
    <v>536870912</v>
    <v>Departamento de Olancho</v>
    <v>54749fcd-cd46-1f0d-4ee5-eefcee6aaf96</v>
    <v>es-MX</v>
    <v>Map</v>
  </rv>
  <rv s="0">
    <v>536870912</v>
    <v>Departamento de Comayagua</v>
    <v>34e8270a-3e9c-399e-dbc3-2630d4ee1cc1</v>
    <v>es-MX</v>
    <v>Map</v>
  </rv>
  <rv s="0">
    <v>536870912</v>
    <v>Departamento de Choluteca</v>
    <v>3a599964-e799-949b-eec1-79c52dfe6662</v>
    <v>es-MX</v>
    <v>Map</v>
  </rv>
  <rv s="0">
    <v>536870912</v>
    <v>Departamento de El Paraíso</v>
    <v>835ccc7d-9cd0-4825-3241-e863c5ee620c</v>
    <v>es-MX</v>
    <v>Map</v>
  </rv>
  <rv s="0">
    <v>536870912</v>
    <v>Departamento de Santa Bárbara</v>
    <v>cc6de462-4175-44da-add7-a6a5a9da364b</v>
    <v>es-MX</v>
    <v>Map</v>
  </rv>
  <rv s="0">
    <v>536870912</v>
    <v>Departamento de La Paz</v>
    <v>4cc8a0d3-6ccb-deaf-3e9c-319f9a1e4d3f</v>
    <v>es-MX</v>
    <v>Map</v>
  </rv>
  <rv s="0">
    <v>536870912</v>
    <v>Departamento de Gracias a Dios</v>
    <v>5e961e8d-37a6-4d49-b36b-67fa593570b4</v>
    <v>es-MX</v>
    <v>Map</v>
  </rv>
  <rv s="0">
    <v>536870912</v>
    <v>Departamento de Yoro</v>
    <v>04bfd889-117b-4702-bd02-438635d2decb</v>
    <v>es-MX</v>
    <v>Map</v>
  </rv>
  <rv s="4">
    <v>30</v>
  </rv>
  <rv s="1">
    <fb>23000</fb>
    <v>13</v>
  </rv>
  <rv s="1">
    <fb>5.38600015640259E-2</fb>
    <v>46</v>
  </rv>
  <rv s="1">
    <fb>2.46</fb>
    <v>43</v>
  </rv>
  <rv s="1">
    <fb>21.599</fb>
    <v>43</v>
  </rv>
  <rv s="1">
    <fb>0.28912324604522299</fb>
    <v>38</v>
  </rv>
  <rv s="6">
    <v>#VALUE!</v>
    <v>es-ES</v>
    <v>f3535c6b-be45-301f-41bd-b224e60e78e7</v>
    <v>536870912</v>
    <v>1</v>
    <v>153</v>
    <v>35</v>
    <v>36</v>
    <v>Honduras</v>
    <v>9</v>
    <v>10</v>
    <v>Map</v>
    <v>11</v>
    <v>154</v>
    <v>HN</v>
    <v>475</v>
    <v>476</v>
    <v>477</v>
    <v>478</v>
    <v>478</v>
    <v>479</v>
    <v>HNL</v>
    <v>480</v>
    <v>481</v>
    <v>Honduras, oficialmente República de Honduras, es un país de América Central con costas en el mar Caribe al norte y en el océano Pacífico al sur. Honduras es un estado unitario y se autodefine como libre, soberano e independiente. Tegucigalpa, junto con Comayagüela, constituyen la capital del país, siendo Tegucigalpa la ciudad más poblada. Limita al norte y este con el mar Caribe, al sureste con Nicaragua, al suroeste con el golfo de Fonseca y al sur con El Salvador, y al oeste con Guatemala, en cuanto a los límites marítimos colinda con México, Belice, Cuba, Islas Caimán, Guatemala, Jamaica, Colombia, Nicaragua, y El Salvador. La extensión territorial de Honduras, comprendiendo todas sus islas, es de 112 492 km².</v>
    <v>482</v>
    <v>483</v>
    <v>484</v>
    <v>Himno nacional de Honduras</v>
    <v>485</v>
    <v>486</v>
    <v>487</v>
    <v>488</v>
    <v>489</v>
    <v>492</v>
    <v>493</v>
    <v>494</v>
    <v>495</v>
    <v>496</v>
    <v>Honduras</v>
    <v>497</v>
    <v>498</v>
    <v>499</v>
    <v>500</v>
    <v>501</v>
    <v>502</v>
    <v>503</v>
    <v>504</v>
    <v>505</v>
    <v>506</v>
    <v>507</v>
    <v>508</v>
    <v>509</v>
    <v>510</v>
    <v>529</v>
    <v>530</v>
    <v>531</v>
    <v>532</v>
    <v>500</v>
    <v>533</v>
    <v>534</v>
    <v>Honduras</v>
    <v>mdp/vdpid/106</v>
    <v>96</v>
  </rv>
  <rv s="0">
    <v>536870912</v>
    <v>Estado de Guerrero</v>
    <v>86638283-e8d0-0d69-1241-dc688f82149b</v>
    <v>es-ES</v>
    <v>Map</v>
  </rv>
  <rv s="1">
    <fb>63596</fb>
    <v>13</v>
  </rv>
  <rv s="0">
    <v>536870912</v>
    <v>Chilpancingo de los Bravo</v>
    <v>7b0553f5-2151-2c84-42ef-98b265edef92</v>
    <v>es-MX</v>
    <v>Map</v>
  </rv>
  <rv s="0">
    <v>536870912</v>
    <v>Acapulco de Juárez</v>
    <v>f717fc5c-69cf-4b5d-9d03-93b688ff0a17</v>
    <v>es-MX</v>
    <v>Map</v>
  </rv>
  <rv s="1">
    <fb>918131</fb>
    <v>13</v>
  </rv>
  <rv s="2">
    <v>14</v>
    <v>11</v>
    <v>160</v>
    <v>7</v>
    <v>0</v>
    <v>Image of Estado de Guerrero</v>
  </rv>
  <rv s="3">
    <v>https://www.bing.com/search?q=Estado+de+Guerrero&amp;form=skydnc</v>
    <v>Aprenda más con Bing</v>
  </rv>
  <rv s="4">
    <v>31</v>
  </rv>
  <rv s="1">
    <fb>3540685</fb>
    <v>13</v>
  </rv>
  <rv s="10">
    <v>#VALUE!</v>
    <v>es-ES</v>
    <v>86638283-e8d0-0d69-1241-dc688f82149b</v>
    <v>536870912</v>
    <v>1</v>
    <v>159</v>
    <v>5</v>
    <v>108</v>
    <v>Estado de Guerrero</v>
    <v>80</v>
    <v>81</v>
    <v>Map</v>
    <v>11</v>
    <v>12</v>
    <v>MX-GRO</v>
    <v>537</v>
    <v>538</v>
    <v>539</v>
    <v>Guerrero, oficialmente Estado Libre y Soberano de Guerrero, es uno de los treinta y un estados que, junto con la Ciudad de México, conforman México. Su capital es Chilpancingo de los Bravo y su ciudad más poblada es Acapulco de Juárez.</v>
    <v>540</v>
    <v>541</v>
    <v>542</v>
    <v>543</v>
    <v>Estado de Guerrero</v>
    <v>7</v>
    <v>544</v>
    <v>Estado de Guerrero</v>
    <v>mdp/vdpid/13062</v>
    <v>96</v>
  </rv>
  <rv s="0">
    <v>536870912</v>
    <v>Ecuador</v>
    <v>2079204c-c2a1-f4df-5ade-9c8e04ca07ce</v>
    <v>es-ES</v>
    <v>Map</v>
  </rv>
  <rv s="1">
    <fb>256370</fb>
    <v>13</v>
  </rv>
  <rv s="1">
    <fb>0.50205952611632298</fb>
    <v>38</v>
  </rv>
  <rv s="1">
    <fb>2.6601251546613603E-3</fb>
    <v>38</v>
  </rv>
  <rv s="0">
    <v>536870912</v>
    <v>Quito</v>
    <v>dfa87a53-572b-ac85-a4bb-f3f9e6216a7c</v>
    <v>es-ES</v>
    <v>Map</v>
  </rv>
  <rv s="1">
    <fb>747000000</fb>
    <v>44</v>
  </rv>
  <rv s="1">
    <fb>593</fb>
    <v>39</v>
  </rv>
  <rv s="1">
    <fb>86.884660364734302</fb>
    <v>40</v>
  </rv>
  <rv s="1">
    <fb>1376.3931153262699</fb>
    <v>13</v>
  </rv>
  <rv s="1">
    <fb>41154.741000000002</fb>
    <v>13</v>
  </rv>
  <rv s="1">
    <fb>76.8</fb>
    <v>40</v>
  </rv>
  <rv s="1">
    <fb>0.43712133000000003</fb>
    <v>38</v>
  </rv>
  <rv s="4">
    <v>32</v>
  </rv>
  <rv s="2">
    <v>15</v>
    <v>11</v>
    <v>170</v>
    <v>6</v>
    <v>0</v>
    <v>Image of Ecuador</v>
  </rv>
  <rv s="1">
    <fb>124.142674729473</fb>
    <v>42</v>
  </rv>
  <rv s="3">
    <v>https://www.bing.com/search?q=Ecuador&amp;form=skydnc</v>
    <v>Aprenda más con Bing</v>
  </rv>
  <rv s="0">
    <v>805306368</v>
    <v>Guillermo Lasso (Presidente)</v>
    <v>86d254c7-1a1d-4ca4-9206-05d72ef67de3</v>
    <v>es-ES</v>
    <v>Generic</v>
  </rv>
  <rv s="4">
    <v>33</v>
  </rv>
  <rv s="1">
    <fb>1.0326795</fb>
    <v>38</v>
  </rv>
  <rv s="1">
    <fb>0.4489223</fb>
    <v>38</v>
  </rv>
  <rv s="1">
    <fb>2.0367999999999999</fb>
    <v>43</v>
  </rv>
  <rv s="1">
    <fb>12.2</fb>
    <v>40</v>
  </rv>
  <rv s="1">
    <fb>107435665000</fb>
    <v>44</v>
  </rv>
  <rv s="1">
    <fb>17373662</fb>
    <v>13</v>
  </rv>
  <rv s="1">
    <fb>11116711</fb>
    <v>13</v>
  </rv>
  <rv s="1">
    <fb>0.34399999999999997</fb>
    <v>38</v>
  </rv>
  <rv s="1">
    <fb>1.6E-2</fb>
    <v>38</v>
  </rv>
  <rv s="1">
    <fb>0.51</fb>
    <v>38</v>
  </rv>
  <rv s="1">
    <fb>4.5999999999999999E-2</fb>
    <v>38</v>
  </rv>
  <rv s="1">
    <fb>0.68038002014160204</fb>
    <v>38</v>
  </rv>
  <rv s="1">
    <fb>0.14000000000000001</fb>
    <v>38</v>
  </rv>
  <rv s="1">
    <fb>0.61</fb>
    <v>45</v>
  </rv>
  <rv s="1">
    <fb>59</fb>
    <v>40</v>
  </rv>
  <rv s="1">
    <fb>2.46</fb>
    <v>45</v>
  </rv>
  <rv s="0">
    <v>536870912</v>
    <v>Provincia de Chimborazo</v>
    <v>8776cfea-2701-3c6f-4474-bbac439954bf</v>
    <v>es-ES</v>
    <v>Map</v>
  </rv>
  <rv s="0">
    <v>536870912</v>
    <v>Provincia de Imbabura</v>
    <v>b55e8a0c-2c01-bedd-7ab6-6a27556de38b</v>
    <v>es-ES</v>
    <v>Map</v>
  </rv>
  <rv s="0">
    <v>536870912</v>
    <v>Provincia de Galápagos</v>
    <v>56ad541f-3fad-e18e-448d-20d5660471b1</v>
    <v>es-ES</v>
    <v>Map</v>
  </rv>
  <rv s="0">
    <v>536870912</v>
    <v>Provincia de Pichincha</v>
    <v>f4e8db75-5a82-3d59-f5e9-bd08cf6fff8a</v>
    <v>es-ES</v>
    <v>Map</v>
  </rv>
  <rv s="0">
    <v>536870912</v>
    <v>Provincia de Santo Domingo de los Tsáchilas</v>
    <v>cc2d928b-7e0d-05a2-5a13-c73529a5cda5</v>
    <v>es-ES</v>
    <v>Map</v>
  </rv>
  <rv s="0">
    <v>536870912</v>
    <v>Provincia de Manabí</v>
    <v>b6790b9c-12f8-5243-0a7b-3dcdb354b2b3</v>
    <v>es-ES</v>
    <v>Map</v>
  </rv>
  <rv s="0">
    <v>536870912</v>
    <v>Provincia de Cañar</v>
    <v>a9ec6560-75bb-6acb-2850-5ee8b3c0e70d</v>
    <v>es-ES</v>
    <v>Map</v>
  </rv>
  <rv s="0">
    <v>536870912</v>
    <v>Provincia de Azuay</v>
    <v>2cfb014a-a9af-60a1-4b8f-eb162fbe6e72</v>
    <v>es-ES</v>
    <v>Map</v>
  </rv>
  <rv s="0">
    <v>536870912</v>
    <v>Provincia de Morona Santiago</v>
    <v>2ed9fd24-df04-212a-d4d9-9b4b29ad2b2d</v>
    <v>es-ES</v>
    <v>Map</v>
  </rv>
  <rv s="0">
    <v>536870912</v>
    <v>Provincia de Napo</v>
    <v>621a491f-2896-9a1d-47d2-a574afc14ace</v>
    <v>es-ES</v>
    <v>Map</v>
  </rv>
  <rv s="0">
    <v>536870912</v>
    <v>Provincia del Guayas</v>
    <v>472795a7-7487-ff7b-83a0-7eb6b94a297f</v>
    <v>es-ES</v>
    <v>Map</v>
  </rv>
  <rv s="0">
    <v>536870912</v>
    <v>Provincia de Sucumbíos</v>
    <v>ebfa2524-d55a-4b2c-ac5d-113b02b7f1b0</v>
    <v>es-ES</v>
    <v>Map</v>
  </rv>
  <rv s="0">
    <v>536870912</v>
    <v>Provincia de Pastaza</v>
    <v>6817a2a5-110b-9f8f-f0f5-b13e6624dc59</v>
    <v>es-ES</v>
    <v>Map</v>
  </rv>
  <rv s="0">
    <v>536870912</v>
    <v>Provincia de El Oro</v>
    <v>eb5def5b-73f4-3340-75cc-09e9ce42c3fb</v>
    <v>es-ES</v>
    <v>Map</v>
  </rv>
  <rv s="0">
    <v>536870912</v>
    <v>Provincia de Tungurahua</v>
    <v>ee9cb293-dbab-c572-3cae-cffcd293f198</v>
    <v>es-ES</v>
    <v>Map</v>
  </rv>
  <rv s="0">
    <v>536870912</v>
    <v>Provincia de Carchi</v>
    <v>6468a0ed-1faa-e59e-3c47-ec3e06264004</v>
    <v>es-ES</v>
    <v>Map</v>
  </rv>
  <rv s="0">
    <v>536870912</v>
    <v>Provincia de Esmeraldas</v>
    <v>ac309a0c-71b1-692d-39ec-110d81cf9f9f</v>
    <v>es-ES</v>
    <v>Map</v>
  </rv>
  <rv s="0">
    <v>536870912</v>
    <v>Provincia de Cotopaxi</v>
    <v>c06a9fc2-f34f-e68c-9741-9cc620c63e4d</v>
    <v>es-ES</v>
    <v>Map</v>
  </rv>
  <rv s="0">
    <v>536870912</v>
    <v>Provincia de Zamora Chinchipe</v>
    <v>521e2066-d6bb-80df-996f-3f406f806d03</v>
    <v>es-ES</v>
    <v>Map</v>
  </rv>
  <rv s="0">
    <v>536870912</v>
    <v>Provincia de Los Ríos</v>
    <v>522c5a50-5b8f-afec-3199-c8ca4eefcf8e</v>
    <v>es-ES</v>
    <v>Map</v>
  </rv>
  <rv s="0">
    <v>536870912</v>
    <v>Provincia de Orellana</v>
    <v>49c9bc21-2a8d-a97d-ae97-23ca6dd7c735</v>
    <v>es-ES</v>
    <v>Map</v>
  </rv>
  <rv s="0">
    <v>536870912</v>
    <v>Provincia de Bolívar</v>
    <v>4d552046-3a62-f923-d3c4-56ddfbf58477</v>
    <v>es-ES</v>
    <v>Map</v>
  </rv>
  <rv s="0">
    <v>536870912</v>
    <v>Provincia de Loja</v>
    <v>b0bacdd5-a2fc-0810-4f62-4031e901c349</v>
    <v>es-ES</v>
    <v>Map</v>
  </rv>
  <rv s="0">
    <v>536870912</v>
    <v>Provincia de Santa Elena</v>
    <v>fcff532e-26eb-8c4a-404f-8fc422552e15</v>
    <v>es-ES</v>
    <v>Map</v>
  </rv>
  <rv s="4">
    <v>34</v>
  </rv>
  <rv s="1">
    <fb>41000</fb>
    <v>13</v>
  </rv>
  <rv s="1">
    <fb>3.9679999351501502E-2</fb>
    <v>46</v>
  </rv>
  <rv s="1">
    <fb>2.427</fb>
    <v>43</v>
  </rv>
  <rv s="1">
    <fb>19.719000000000001</fb>
    <v>43</v>
  </rv>
  <rv s="1">
    <fb>0.22209695603156698</fb>
    <v>38</v>
  </rv>
  <rv s="4">
    <v>35</v>
  </rv>
  <rv s="11">
    <v>#VALUE!</v>
    <v>es-ES</v>
    <v>2079204c-c2a1-f4df-5ade-9c8e04ca07ce</v>
    <v>536870912</v>
    <v>1</v>
    <v>168</v>
    <v>119</v>
    <v>120</v>
    <v>Ecuador</v>
    <v>9</v>
    <v>10</v>
    <v>Map</v>
    <v>11</v>
    <v>169</v>
    <v>EC</v>
    <v>547</v>
    <v>548</v>
    <v>549</v>
    <v>550</v>
    <v>551</v>
    <v>550</v>
    <v>552</v>
    <v>USD</v>
    <v>553</v>
    <v>554</v>
    <v>Ecuador, oficialmente la República del Ecuador, es un país soberano y plurinacional, ubicado en la región noroccidental de América del Sur. La capital y ciudad más poblada del país es Quito. Es miembro de la Comunidad Andina y está organizado en veinticuatro provincias. Limita al norte con Colombia, al sur y al este con Perú y al oeste con el océano Pacífico, el cual lo separa del archipiélago de Colón o islas Galápagos por aproximadamente mil kilómetros de la costa continental, entre la península de Santa Elena y la isla San Cristóbal. También limita con Costa Rica por la frontera marítima de la región insular. La línea equinoccial o paralelo 0° atraviesa el país y divide los territorios continental e insular en dos, quedando así la mayor parte del territorio ecuatoriano en el hemisferio sur.</v>
    <v>555</v>
    <v>556</v>
    <v>557</v>
    <v>Salve, oh patria</v>
    <v>558</v>
    <v>559</v>
    <v>560</v>
    <v>561</v>
    <v>563</v>
    <v>564</v>
    <v>565</v>
    <v>566</v>
    <v>567</v>
    <v>Ecuador</v>
    <v>568</v>
    <v>569</v>
    <v>570</v>
    <v>571</v>
    <v>572</v>
    <v>573</v>
    <v>574</v>
    <v>126</v>
    <v>575</v>
    <v>363</v>
    <v>576</v>
    <v>577</v>
    <v>578</v>
    <v>579</v>
    <v>604</v>
    <v>605</v>
    <v>606</v>
    <v>607</v>
    <v>571</v>
    <v>608</v>
    <v>609</v>
    <v>Ecuador</v>
    <v>mdp/vdpid/66</v>
    <v>610</v>
  </rv>
  <rv s="0">
    <v>536870912</v>
    <v>Veracruz de Ignacio de la Llave</v>
    <v>10381f79-264a-f2fd-08f8-cc5377683832</v>
    <v>es-ES</v>
    <v>Map</v>
  </rv>
  <rv s="1">
    <fb>71826</fb>
    <v>13</v>
  </rv>
  <rv s="0">
    <v>536870912</v>
    <v>Xalapa-Enríquez</v>
    <v>decfec25-d20c-79d7-63e6-b65f2cd5bf1a</v>
    <v>es-MX</v>
    <v>Map</v>
  </rv>
  <rv s="1">
    <fb>2299245</fb>
    <v>13</v>
  </rv>
  <rv s="2">
    <v>16</v>
    <v>11</v>
    <v>175</v>
    <v>7</v>
    <v>0</v>
    <v>Image of Veracruz de Ignacio de la Llave</v>
  </rv>
  <rv s="3">
    <v>https://www.bing.com/search?q=Veracruz+de+Ignacio+de+la+Llave&amp;form=skydnc</v>
    <v>Aprenda más con Bing</v>
  </rv>
  <rv s="1">
    <fb>8062579</fb>
    <v>13</v>
  </rv>
  <rv s="5">
    <v>#VALUE!</v>
    <v>es-ES</v>
    <v>10381f79-264a-f2fd-08f8-cc5377683832</v>
    <v>536870912</v>
    <v>1</v>
    <v>174</v>
    <v>5</v>
    <v>6</v>
    <v>Veracruz de Ignacio de la Llave</v>
    <v>9</v>
    <v>10</v>
    <v>Map</v>
    <v>11</v>
    <v>12</v>
    <v>MX-VER</v>
    <v>613</v>
    <v>614</v>
    <v>614</v>
    <v>Veracruz, oficialmente llamado Estado Libre y Soberano de Veracruz de Ignacio de la Llave, es uno de los treinta y un estados que, junto con la Ciudad de México, conforman México. Su capital y ciudad más poblada es Xalapa-Enríquez. El nombre del estado proviene del exgobernador Ignacio de la Llave.</v>
    <v>615</v>
    <v>616</v>
    <v>617</v>
    <v>Veracruz de Ignacio de la Llave</v>
    <v>7</v>
    <v>618</v>
    <v>Veracruz de Ignacio de la Llave</v>
    <v>mdp/vdpid/34963</v>
    <v>96</v>
  </rv>
  <rv s="0">
    <v>536870912</v>
    <v>Chihuahua</v>
    <v>ce5a5e29-7bae-05e8-fec7-e028f5c1e139</v>
    <v>es-ES</v>
    <v>Map</v>
  </rv>
  <rv s="1">
    <fb>247460</fb>
    <v>13</v>
  </rv>
  <rv s="0">
    <v>536870912</v>
    <v>Chihuahua</v>
    <v>72d3284e-43a6-2e3f-d632-d2d256afdf8d</v>
    <v>es-MX</v>
    <v>Map</v>
  </rv>
  <rv s="0">
    <v>536870912</v>
    <v>Ciudad Juárez</v>
    <v>47100fc6-e22c-6e95-23f2-d537eb8f5b6e</v>
    <v>es-MX</v>
    <v>Map</v>
  </rv>
  <rv s="1">
    <fb>1132687</fb>
    <v>13</v>
  </rv>
  <rv s="2">
    <v>17</v>
    <v>11</v>
    <v>180</v>
    <v>7</v>
    <v>0</v>
    <v>Image of Chihuahua</v>
  </rv>
  <rv s="3">
    <v>https://www.bing.com/search?q=Chihuahua&amp;form=skydnc</v>
    <v>Aprenda más con Bing</v>
  </rv>
  <rv s="1">
    <fb>3741869</fb>
    <v>13</v>
  </rv>
  <rv s="5">
    <v>#VALUE!</v>
    <v>es-ES</v>
    <v>ce5a5e29-7bae-05e8-fec7-e028f5c1e139</v>
    <v>536870912</v>
    <v>1</v>
    <v>179</v>
    <v>5</v>
    <v>6</v>
    <v>Chihuahua</v>
    <v>80</v>
    <v>81</v>
    <v>Map</v>
    <v>11</v>
    <v>12</v>
    <v>MX-CHH</v>
    <v>621</v>
    <v>622</v>
    <v>623</v>
    <v>Chihuahua, oficialmente Estado Libre y Soberano de Chihuahua, es uno de los treinta y un estados que, junto con la Ciudad de México, conforman México. Su capital es la ciudad homónima y su ciudad más poblada es Ciudad Juárez.</v>
    <v>624</v>
    <v>625</v>
    <v>626</v>
    <v>Chihuahua</v>
    <v>7</v>
    <v>627</v>
    <v>Chihuahua</v>
    <v>mdp/vdpid/6946</v>
    <v>472</v>
  </rv>
  <rv s="0">
    <v>536870912</v>
    <v>Sinaloa</v>
    <v>ef7dcafc-cca2-39b2-e063-e2bbf5b2022e</v>
    <v>es-ES</v>
    <v>Map</v>
  </rv>
  <rv s="1">
    <fb>58328</fb>
    <v>13</v>
  </rv>
  <rv s="0">
    <v>536870912</v>
    <v>Culiacán</v>
    <v>cf314b38-177a-0d75-a8de-7bcb83a34b47</v>
    <v>es-MX</v>
    <v>Map</v>
  </rv>
  <rv s="1">
    <fb>860602</fb>
    <v>13</v>
  </rv>
  <rv s="2">
    <v>18</v>
    <v>11</v>
    <v>185</v>
    <v>7</v>
    <v>0</v>
    <v>Image of Sinaloa</v>
  </rv>
  <rv s="3">
    <v>https://www.bing.com/search?q=Sinaloa&amp;form=skydnc</v>
    <v>Aprenda más con Bing</v>
  </rv>
  <rv s="1">
    <fb>3026943</fb>
    <v>13</v>
  </rv>
  <rv s="5">
    <v>#VALUE!</v>
    <v>es-ES</v>
    <v>ef7dcafc-cca2-39b2-e063-e2bbf5b2022e</v>
    <v>536870912</v>
    <v>1</v>
    <v>184</v>
    <v>5</v>
    <v>6</v>
    <v>Sinaloa</v>
    <v>9</v>
    <v>10</v>
    <v>Map</v>
    <v>11</v>
    <v>12</v>
    <v>MX-SIN</v>
    <v>630</v>
    <v>631</v>
    <v>631</v>
    <v>Sinaloa, oficialmente Estado Libre y Soberano de Sinaloa, es uno de los treinta y un estados que, junto con la Ciudad de México, conforman México. Está ubicado en la región noroeste del país, limitando al norte con Sonora y Chihuahua, al este con Durango, al sur con Nayarit y al oeste con el golfo de California. Fue fundado el 14 de octubre de 1830.</v>
    <v>632</v>
    <v>633</v>
    <v>634</v>
    <v>Sinaloa</v>
    <v>7</v>
    <v>635</v>
    <v>Sinaloa</v>
    <v>mdp/vdpid/30942</v>
    <v>472</v>
  </rv>
  <rv s="0">
    <v>536870912</v>
    <v>Tabasco</v>
    <v>f96880d9-0a36-58d3-7351-a4c7070c642d</v>
    <v>es-ES</v>
    <v>Map</v>
  </rv>
  <rv s="1">
    <fb>24738</fb>
    <v>13</v>
  </rv>
  <rv s="0">
    <v>536870912</v>
    <v>Villahermosa</v>
    <v>7171e244-bb41-21fc-8ea3-b2e3210ed2a9</v>
    <v>es-ES</v>
    <v>Map</v>
  </rv>
  <rv s="1">
    <fb>678859</fb>
    <v>13</v>
  </rv>
  <rv s="2">
    <v>19</v>
    <v>11</v>
    <v>190</v>
    <v>7</v>
    <v>0</v>
    <v>Image of Tabasco</v>
  </rv>
  <rv s="3">
    <v>https://www.bing.com/search?q=Tabasco&amp;form=skydnc</v>
    <v>Aprenda más con Bing</v>
  </rv>
  <rv s="0">
    <v>536870912</v>
    <v>México</v>
    <v>8e475659-4bdc-d912-6494-affce0096bc1</v>
    <v>es-ES</v>
    <v>Map</v>
  </rv>
  <rv s="1">
    <fb>2402598</fb>
    <v>13</v>
  </rv>
  <rv s="5">
    <v>#VALUE!</v>
    <v>es-ES</v>
    <v>f96880d9-0a36-58d3-7351-a4c7070c642d</v>
    <v>536870912</v>
    <v>1</v>
    <v>189</v>
    <v>5</v>
    <v>6</v>
    <v>Tabasco</v>
    <v>80</v>
    <v>81</v>
    <v>Map</v>
    <v>11</v>
    <v>12</v>
    <v>MX-TAB</v>
    <v>638</v>
    <v>639</v>
    <v>639</v>
    <v>Tabasco, oficialmente llamado Estado Libre y Soberano de Tabasco, es uno de los treinta y un estados que, junto con la Ciudad de México, conforman México. Su capital y ciudad más poblada es Villahermosa.</v>
    <v>640</v>
    <v>641</v>
    <v>642</v>
    <v>Tabasco</v>
    <v>643</v>
    <v>644</v>
    <v>Tabasco</v>
    <v>mdp/vdpid/32446</v>
    <v>96</v>
  </rv>
</rvData>
</file>

<file path=xl/richData/rdrichvaluestructure.xml><?xml version="1.0" encoding="utf-8"?>
<rvStructures xmlns="http://schemas.microsoft.com/office/spreadsheetml/2017/richdata" count="13">
  <s t="_linkedentity2">
    <k n="%EntityServiceId" t="i"/>
    <k n="_DisplayString" t="s"/>
    <k n="%EntityId" t="s"/>
    <k n="%EntityCulture" t="s"/>
    <k n="_Icon" t="s"/>
  </s>
  <s t="_formattednumber">
    <k n="_Format" t="spb"/>
  </s>
  <s t="_webimage">
    <k n="WebImageIdentifier" t="i"/>
    <k n="_Provider" t="spb"/>
    <k n="Attribution" t="spb"/>
    <k n="CalcOrigin" t="i"/>
    <k n="ComputedImage" t="b"/>
    <k n="Text" t="s"/>
  </s>
  <s t="_hyperlink">
    <k n="Address" t="s"/>
    <k n="Text" t="s"/>
  </s>
  <s t="_array">
    <k n="array" t="a"/>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Hogares" t="r"/>
    <k n="Imagen" t="r"/>
    <k n="LearnMoreOnLink"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mbio de IPC (%)" t="r"/>
    <k n="Capital/ciudad principal" t="r"/>
    <k n="Ciudad más grande" t="r"/>
    <k n="Código de llamada" t="r"/>
    <k n="Código de moneda" t="s"/>
    <k n="Consumo de energía de combustibles fósiles" t="r"/>
    <k n="Consumo de energía eléctrica" t="r"/>
    <k n="Descripción" t="s"/>
    <k n="Emisiones de dióxido de carbono" t="r"/>
    <k n="Esperanza de vida" t="r"/>
    <k n="Gastos de salud varios (%)" t="r"/>
    <k n="Himno nacional" t="s"/>
    <k n="Idioma oficial" t="r"/>
    <k n="Imagen" t="r"/>
    <k n="Ingresos fiscales (%)" t="r"/>
    <k n="IPC" t="r"/>
    <k n="LearnMoreOnLink" t="r"/>
    <k n="Líder(es)" t="r"/>
    <k n="Matriculación en educación primaria en bruto (%)" t="r"/>
    <k n="Matriculación en educación terciaria en bruto (%)" t="r"/>
    <k n="Médicos por mil" t="r"/>
    <k n="Mortalidad infantil" t="r"/>
    <k n="Nombre" t="s"/>
    <k n="PIB" t="r"/>
    <k n="Población" t="r"/>
    <k n="Población urbana" t="r"/>
    <k n="Población: 10% más alto de participación de ingresos" t="r"/>
    <k n="Población: 10% más bajo de participación de ingresos" t="r"/>
    <k n="Población: 20% más alto de participación de ingresos" t="r"/>
    <k n="Población: 20% más bajo de participación de ingresos" t="r"/>
    <k n="Población: cuarto 20% de participación de ingresos" t="r"/>
    <k n="Población: participación en la fuerza laboral (%)" t="r"/>
    <k n="Población: segundo 20% de participación de ingresos" t="r"/>
    <k n="Población: tercer 20% de participación de ingresos" t="r"/>
    <k n="Precio de la gasolina" t="r"/>
    <k n="Ratio de mortalidad materna" t="r"/>
    <k n="Salario mínimo" t="r"/>
    <k n="Subdivisiones" t="r"/>
    <k n="Tamaño de las fuerzas armadas" t="r"/>
    <k n="Tasa de desempleo" t="r"/>
    <k n="Tasa de fertilidad" t="r"/>
    <k n="Tasa de impuesto total" t="r"/>
    <k n="Tasa de natalidad" t="r"/>
    <k n="Tierra agrícola (%)"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mbio de IPC (%)" t="r"/>
    <k n="Capital/ciudad principal" t="r"/>
    <k n="Capitalización de mercado de las sociedades cotizadas" t="r"/>
    <k n="Ciudad más grande" t="r"/>
    <k n="Código de llamada" t="r"/>
    <k n="Consumo de energía de combustibles fósiles" t="r"/>
    <k n="Consumo de energía eléctrica" t="r"/>
    <k n="Descripción" t="s"/>
    <k n="Emisiones de dióxido de carbono" t="r"/>
    <k n="Esperanza de vida" t="r"/>
    <k n="Gastos de salud varios (%)" t="r"/>
    <k n="Himno nacional" t="s"/>
    <k n="Idioma oficial" t="r"/>
    <k n="Imagen" t="r"/>
    <k n="IPC" t="r"/>
    <k n="LearnMoreOnLink" t="r"/>
    <k n="Líder(es)" t="r"/>
    <k n="Matriculación en educación primaria en bruto (%)" t="r"/>
    <k n="Matriculación en educación terciaria en bruto (%)" t="r"/>
    <k n="Médicos por mil" t="r"/>
    <k n="Mortalidad infantil" t="r"/>
    <k n="Nombre" t="s"/>
    <k n="PIB" t="r"/>
    <k n="Población" t="r"/>
    <k n="Población urbana" t="r"/>
    <k n="Población: 10% más alto de participación de ingresos" t="r"/>
    <k n="Población: 10% más bajo de participación de ingresos" t="r"/>
    <k n="Población: 20% más alto de participación de ingresos" t="r"/>
    <k n="Población: 20% más bajo de participación de ingresos" t="r"/>
    <k n="Población: cuarto 20% de participación de ingresos" t="r"/>
    <k n="Población: participación en la fuerza laboral (%)" t="r"/>
    <k n="Población: segundo 20% de participación de ingresos" t="r"/>
    <k n="Población: tercer 20% de participación de ingresos" t="r"/>
    <k n="Precio de la gasolina" t="r"/>
    <k n="Ratio de mortalidad materna" t="r"/>
    <k n="Salario mínimo" t="r"/>
    <k n="Subdivisiones" t="r"/>
    <k n="Tamaño de las fuerzas armadas" t="r"/>
    <k n="Tasa de desempleo" t="r"/>
    <k n="Tasa de fertilidad" t="r"/>
    <k n="Tasa de impuesto total" t="r"/>
    <k n="Tasa de natalidad" t="r"/>
    <k n="Tierra agrícola (%)"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pital/ciudad principal" t="r"/>
    <k n="Ciudad más grande" t="r"/>
    <k n="Código de llamada" t="r"/>
    <k n="Código de moneda" t="s"/>
    <k n="Consumo de energía de combustibles fósiles" t="r"/>
    <k n="Consumo de energía eléctrica" t="r"/>
    <k n="Descripción" t="s"/>
    <k n="Emisiones de dióxido de carbono" t="r"/>
    <k n="Esperanza de vida" t="r"/>
    <k n="Himno nacional" t="s"/>
    <k n="Idioma oficial" t="r"/>
    <k n="Imagen" t="r"/>
    <k n="LearnMoreOnLink" t="r"/>
    <k n="Líder(es)" t="r"/>
    <k n="Matriculación en educación primaria en bruto (%)" t="r"/>
    <k n="Matriculación en educación terciaria en bruto (%)" t="r"/>
    <k n="Médicos por mil" t="r"/>
    <k n="Mortalidad infantil" t="r"/>
    <k n="Nombre" t="s"/>
    <k n="Nombre oficial" t="s"/>
    <k n="PIB" t="r"/>
    <k n="Población" t="r"/>
    <k n="Población urbana" t="r"/>
    <k n="Población: participación en la fuerza laboral (%)" t="r"/>
    <k n="Precio de la gasolina" t="r"/>
    <k n="Ratio de mortalidad materna" t="r"/>
    <k n="Salario mínimo" t="r"/>
    <k n="Subdivisiones" t="r"/>
    <k n="Tamaño de las fuerzas armadas" t="r"/>
    <k n="Tasa de desempleo" t="r"/>
    <k n="Tasa de fertilidad" t="r"/>
    <k n="Tasa de natalidad" t="r"/>
    <k n="Tierra agrícola (%)"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mbio de IPC (%)" t="r"/>
    <k n="Capital/ciudad principal" t="r"/>
    <k n="Capitalización de mercado de las sociedades cotizadas" t="r"/>
    <k n="Ciudad más grande" t="r"/>
    <k n="Código de llamada" t="r"/>
    <k n="Código de moneda" t="s"/>
    <k n="Consumo de energía de combustibles fósiles" t="r"/>
    <k n="Consumo de energía eléctrica" t="r"/>
    <k n="Descripción" t="s"/>
    <k n="Emisiones de dióxido de carbono" t="r"/>
    <k n="Esperanza de vida" t="r"/>
    <k n="Gastos de salud varios (%)" t="r"/>
    <k n="Himno nacional" t="s"/>
    <k n="Imagen" t="r"/>
    <k n="Ingresos fiscales (%)" t="r"/>
    <k n="IPC" t="r"/>
    <k n="LearnMoreOnLink" t="r"/>
    <k n="Líder(es)" t="r"/>
    <k n="Matriculación en educación primaria en bruto (%)" t="r"/>
    <k n="Matriculación en educación terciaria en bruto (%)" t="r"/>
    <k n="Médicos por mil" t="r"/>
    <k n="Mortalidad infantil" t="r"/>
    <k n="Nombre" t="s"/>
    <k n="PIB" t="r"/>
    <k n="Población" t="r"/>
    <k n="Población urbana" t="r"/>
    <k n="Población: 10% más alto de participación de ingresos" t="r"/>
    <k n="Población: 10% más bajo de participación de ingresos" t="r"/>
    <k n="Población: 20% más alto de participación de ingresos" t="r"/>
    <k n="Población: 20% más bajo de participación de ingresos" t="r"/>
    <k n="Población: cuarto 20% de participación de ingresos" t="r"/>
    <k n="Población: participación en la fuerza laboral (%)" t="r"/>
    <k n="Población: segundo 20% de participación de ingresos" t="r"/>
    <k n="Población: tercer 20% de participación de ingresos" t="r"/>
    <k n="Precio de la gasolina" t="r"/>
    <k n="Ratio de mortalidad materna" t="r"/>
    <k n="Salario mínimo" t="r"/>
    <k n="Subdivisiones" t="r"/>
    <k n="Tamaño de las fuerzas armadas" t="r"/>
    <k n="Tasa de desempleo" t="r"/>
    <k n="Tasa de fertilidad" t="r"/>
    <k n="Tasa de impuesto total" t="r"/>
    <k n="Tasa de natalidad" t="r"/>
    <k n="Tierra agrícola (%)"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Hogares" t="r"/>
    <k n="Imagen" t="r"/>
    <k n="LearnMoreOnLink" t="r"/>
    <k n="Líder(es)"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mbio de IPC (%)" t="r"/>
    <k n="Capital/ciudad principal" t="r"/>
    <k n="Capitalización de mercado de las sociedades cotizadas" t="r"/>
    <k n="Ciudad más grande" t="r"/>
    <k n="Código de llamada" t="r"/>
    <k n="Código de moneda" t="s"/>
    <k n="Consumo de energía de combustibles fósiles" t="r"/>
    <k n="Consumo de energía eléctrica" t="r"/>
    <k n="Descripción" t="s"/>
    <k n="Emisiones de dióxido de carbono" t="r"/>
    <k n="Esperanza de vida" t="r"/>
    <k n="Gastos de salud varios (%)" t="r"/>
    <k n="Himno nacional" t="s"/>
    <k n="Idioma oficial" t="r"/>
    <k n="Imagen" t="r"/>
    <k n="IPC" t="r"/>
    <k n="LearnMoreOnLink" t="r"/>
    <k n="Líder(es)" t="r"/>
    <k n="Matriculación en educación primaria en bruto (%)" t="r"/>
    <k n="Matriculación en educación terciaria en bruto (%)" t="r"/>
    <k n="Médicos por mil" t="r"/>
    <k n="Mortalidad infantil" t="r"/>
    <k n="Nombre" t="s"/>
    <k n="PIB" t="r"/>
    <k n="Población" t="r"/>
    <k n="Población urbana" t="r"/>
    <k n="Población: 10% más alto de participación de ingresos" t="r"/>
    <k n="Población: 10% más bajo de participación de ingresos" t="r"/>
    <k n="Población: 20% más alto de participación de ingresos" t="r"/>
    <k n="Población: 20% más bajo de participación de ingresos" t="r"/>
    <k n="Población: cuarto 20% de participación de ingresos" t="r"/>
    <k n="Población: participación en la fuerza laboral (%)" t="r"/>
    <k n="Población: segundo 20% de participación de ingresos" t="r"/>
    <k n="Población: tercer 20% de participación de ingresos" t="r"/>
    <k n="Precio de la gasolina" t="r"/>
    <k n="Ratio de mortalidad materna" t="r"/>
    <k n="Salario mínimo" t="r"/>
    <k n="Subdivisiones" t="r"/>
    <k n="Tamaño de las fuerzas armadas" t="r"/>
    <k n="Tasa de desempleo" t="r"/>
    <k n="Tasa de fertilidad" t="r"/>
    <k n="Tasa de impuesto total" t="r"/>
    <k n="Tasa de natalidad" t="r"/>
    <k n="Tierra agrícola (%)"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Área de bosque (%)" t="r"/>
    <k n="Cambio de IPC (%)" t="r"/>
    <k n="Capital/ciudad principal" t="r"/>
    <k n="Ciudad más grande" t="r"/>
    <k n="Código de llamada" t="r"/>
    <k n="Código de moneda" t="s"/>
    <k n="Consumo de energía de combustibles fósiles" t="r"/>
    <k n="Consumo de energía eléctrica" t="r"/>
    <k n="Descripción" t="s"/>
    <k n="Emisiones de dióxido de carbono" t="r"/>
    <k n="Esperanza de vida" t="r"/>
    <k n="Gastos de salud varios (%)" t="r"/>
    <k n="Himno nacional" t="s"/>
    <k n="Idioma oficial" t="r"/>
    <k n="Imagen" t="r"/>
    <k n="Ingresos fiscales (%)" t="r"/>
    <k n="IPC" t="r"/>
    <k n="LearnMoreOnLink" t="r"/>
    <k n="Líder(es)" t="r"/>
    <k n="Matriculación en educación primaria en bruto (%)" t="r"/>
    <k n="Matriculación en educación terciaria en bruto (%)" t="r"/>
    <k n="Médicos por mil" t="r"/>
    <k n="Mortalidad infantil" t="r"/>
    <k n="Nombre" t="s"/>
    <k n="PIB" t="r"/>
    <k n="Población" t="r"/>
    <k n="Población urbana" t="r"/>
    <k n="Población: 10% más alto de participación de ingresos" t="r"/>
    <k n="Población: 20% más alto de participación de ingresos" t="r"/>
    <k n="Población: 20% más bajo de participación de ingresos" t="r"/>
    <k n="Población: cuarto 20% de participación de ingresos" t="r"/>
    <k n="Población: participación en la fuerza laboral (%)" t="r"/>
    <k n="Población: segundo 20% de participación de ingresos" t="r"/>
    <k n="Población: tercer 20% de participación de ingresos" t="r"/>
    <k n="Precio de la gasolina" t="r"/>
    <k n="Ratio de mortalidad materna" t="r"/>
    <k n="Subdivisiones" t="r"/>
    <k n="Tamaño de las fuerzas armadas" t="r"/>
    <k n="Tasa de desempleo" t="r"/>
    <k n="Tasa de fertilidad" t="r"/>
    <k n="Tasa de impuesto total" t="r"/>
    <k n="Tasa de natalidad" t="r"/>
    <k n="Tierra agrícola (%)" t="r"/>
    <k n="UniqueName" t="s"/>
    <k n="VDPID/VSID" t="s"/>
    <k n="Zona(s) horaria(s)" t="r"/>
  </s>
</rvStructures>
</file>

<file path=xl/richData/rdsupportingpropertybag.xml><?xml version="1.0" encoding="utf-8"?>
<supportingPropertyBags xmlns="http://schemas.microsoft.com/office/spreadsheetml/2017/richdata2">
  <spbArrays count="8">
    <a count="27">
      <v t="s">%EntityServiceId</v>
      <v t="s">%IsRefreshable</v>
      <v t="s">_CanonicalPropertyNames</v>
      <v t="s">%EntityCulture</v>
      <v t="s">%EntityId</v>
      <v t="s">_Icon</v>
      <v t="s">_Provider</v>
      <v t="s">_Attribution</v>
      <v t="s">_Display</v>
      <v t="s">Nombre</v>
      <v t="s">_Format</v>
      <v t="s">Capital/ciudad principal</v>
      <v t="s">País o región</v>
      <v t="s">_SubLabel</v>
      <v t="s">Población</v>
      <v t="s">`Área</v>
      <v t="s">Abreviatura</v>
      <v t="s">Ciudad más grande</v>
      <v t="s">Hogares</v>
      <v t="s">Zona(s) horaria(s)</v>
      <v t="s">_Flags</v>
      <v t="s">VDPID/VSID</v>
      <v t="s">UniqueName</v>
      <v t="s">_DisplayString</v>
      <v t="s">LearnMoreOnLink</v>
      <v t="s">Imagen</v>
      <v t="s">Descripción</v>
    </a>
    <a count="63">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Código de moneda</v>
      <v t="s">Ciudad más grande</v>
      <v t="s">Himno nacional</v>
      <v t="s">Idioma oficial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IPC</v>
      <v t="s">Cambio de IPC (%)</v>
      <v t="s">Población: 10% más alto de participación de ingresos</v>
      <v t="s">Población: 20% más alto de participación de ingresos</v>
      <v t="s">Población: segundo 20% de participación de ingresos</v>
      <v t="s">Población: tercer 20% de participación de ingresos</v>
      <v t="s">Población: cuarto 20% de participación de ingresos</v>
      <v t="s">Población: 20% más bajo de participación de ingresos</v>
      <v t="s">Población: 10% más bajo de participación de ingresos</v>
      <v t="s">Población: participación en la fuerza laboral (%)</v>
      <v t="s">Salario mínimo</v>
      <v t="s">Ingresos fiscales (%)</v>
      <v t="s">Tasa de impuesto total</v>
      <v t="s">Tasa de desempleo</v>
      <v t="s">Matriculación en educación primaria en bruto (%)</v>
      <v t="s">Matriculación en educación terciaria en bruto (%)</v>
      <v t="s">Gastos de salud varios (%)</v>
      <v t="s">Médicos por mil</v>
      <v t="s">Tamaño de las fuerzas armadas</v>
      <v t="s">Zona(s) horaria(s)</v>
      <v t="s">Código de llamada</v>
      <v t="s">_Flags</v>
      <v t="s">VDPID/VSID</v>
      <v t="s">UniqueName</v>
      <v t="s">_DisplayString</v>
      <v t="s">LearnMoreOnLink</v>
      <v t="s">Imagen</v>
      <v t="s">Descripción</v>
    </a>
    <a count="62">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Ciudad más grande</v>
      <v t="s">Himno nacional</v>
      <v t="s">Idioma oficial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IPC</v>
      <v t="s">Cambio de IPC (%)</v>
      <v t="s">Población: 10% más alto de participación de ingresos</v>
      <v t="s">Población: 20% más alto de participación de ingresos</v>
      <v t="s">Población: segundo 20% de participación de ingresos</v>
      <v t="s">Población: tercer 20% de participación de ingresos</v>
      <v t="s">Población: cuarto 20% de participación de ingresos</v>
      <v t="s">Población: 20% más bajo de participación de ingresos</v>
      <v t="s">Población: 10% más bajo de participación de ingresos</v>
      <v t="s">Población: participación en la fuerza laboral (%)</v>
      <v t="s">Salario mínimo</v>
      <v t="s">Tasa de impuesto total</v>
      <v t="s">Tasa de desempleo</v>
      <v t="s">Capitalización de mercado de las sociedades cotizadas</v>
      <v t="s">Matriculación en educación primaria en bruto (%)</v>
      <v t="s">Matriculación en educación terciaria en bruto (%)</v>
      <v t="s">Gastos de salud varios (%)</v>
      <v t="s">Médicos por mil</v>
      <v t="s">Tamaño de las fuerzas armadas</v>
      <v t="s">Zona(s) horaria(s)</v>
      <v t="s">Código de llamada</v>
      <v t="s">_Flags</v>
      <v t="s">VDPID/VSID</v>
      <v t="s">UniqueName</v>
      <v t="s">_DisplayString</v>
      <v t="s">LearnMoreOnLink</v>
      <v t="s">Imagen</v>
      <v t="s">Descripción</v>
    </a>
    <a count="52">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Código de moneda</v>
      <v t="s">Ciudad más grande</v>
      <v t="s">Himno nacional</v>
      <v t="s">Idioma oficial</v>
      <v t="s">Nombre oficial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Población: participación en la fuerza laboral (%)</v>
      <v t="s">Salario mínimo</v>
      <v t="s">Tasa de desempleo</v>
      <v t="s">Matriculación en educación primaria en bruto (%)</v>
      <v t="s">Matriculación en educación terciaria en bruto (%)</v>
      <v t="s">Médicos por mil</v>
      <v t="s">Tamaño de las fuerzas armadas</v>
      <v t="s">Zona(s) horaria(s)</v>
      <v t="s">Código de llamada</v>
      <v t="s">_Flags</v>
      <v t="s">VDPID/VSID</v>
      <v t="s">UniqueName</v>
      <v t="s">_DisplayString</v>
      <v t="s">LearnMoreOnLink</v>
      <v t="s">Imagen</v>
      <v t="s">Descripción</v>
    </a>
    <a count="63">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Código de moneda</v>
      <v t="s">Ciudad más grande</v>
      <v t="s">Himno nacional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IPC</v>
      <v t="s">Cambio de IPC (%)</v>
      <v t="s">Población: 10% más alto de participación de ingresos</v>
      <v t="s">Población: 20% más alto de participación de ingresos</v>
      <v t="s">Población: segundo 20% de participación de ingresos</v>
      <v t="s">Población: tercer 20% de participación de ingresos</v>
      <v t="s">Población: cuarto 20% de participación de ingresos</v>
      <v t="s">Población: 20% más bajo de participación de ingresos</v>
      <v t="s">Población: 10% más bajo de participación de ingresos</v>
      <v t="s">Población: participación en la fuerza laboral (%)</v>
      <v t="s">Salario mínimo</v>
      <v t="s">Ingresos fiscales (%)</v>
      <v t="s">Tasa de impuesto total</v>
      <v t="s">Tasa de desempleo</v>
      <v t="s">Capitalización de mercado de las sociedades cotizadas</v>
      <v t="s">Matriculación en educación primaria en bruto (%)</v>
      <v t="s">Matriculación en educación terciaria en bruto (%)</v>
      <v t="s">Gastos de salud varios (%)</v>
      <v t="s">Médicos por mil</v>
      <v t="s">Tamaño de las fuerzas armadas</v>
      <v t="s">Zona(s) horaria(s)</v>
      <v t="s">Código de llamada</v>
      <v t="s">_Flags</v>
      <v t="s">VDPID/VSID</v>
      <v t="s">UniqueName</v>
      <v t="s">_DisplayString</v>
      <v t="s">LearnMoreOnLink</v>
      <v t="s">Imagen</v>
      <v t="s">Descripción</v>
    </a>
    <a count="28">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Ciudad más grande</v>
      <v t="s">Hogares</v>
      <v t="s">Zona(s) horaria(s)</v>
      <v t="s">_Flags</v>
      <v t="s">VDPID/VSID</v>
      <v t="s">UniqueName</v>
      <v t="s">_DisplayString</v>
      <v t="s">LearnMoreOnLink</v>
      <v t="s">Imagen</v>
      <v t="s">Descripción</v>
    </a>
    <a count="63">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Código de moneda</v>
      <v t="s">Ciudad más grande</v>
      <v t="s">Himno nacional</v>
      <v t="s">Idioma oficial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IPC</v>
      <v t="s">Cambio de IPC (%)</v>
      <v t="s">Población: 10% más alto de participación de ingresos</v>
      <v t="s">Población: 20% más alto de participación de ingresos</v>
      <v t="s">Población: segundo 20% de participación de ingresos</v>
      <v t="s">Población: tercer 20% de participación de ingresos</v>
      <v t="s">Población: cuarto 20% de participación de ingresos</v>
      <v t="s">Población: 20% más bajo de participación de ingresos</v>
      <v t="s">Población: 10% más bajo de participación de ingresos</v>
      <v t="s">Población: participación en la fuerza laboral (%)</v>
      <v t="s">Salario mínimo</v>
      <v t="s">Tasa de impuesto total</v>
      <v t="s">Tasa de desempleo</v>
      <v t="s">Capitalización de mercado de las sociedades cotizadas</v>
      <v t="s">Matriculación en educación primaria en bruto (%)</v>
      <v t="s">Matriculación en educación terciaria en bruto (%)</v>
      <v t="s">Gastos de salud varios (%)</v>
      <v t="s">Médicos por mil</v>
      <v t="s">Tamaño de las fuerzas armadas</v>
      <v t="s">Zona(s) horaria(s)</v>
      <v t="s">Código de llamada</v>
      <v t="s">_Flags</v>
      <v t="s">VDPID/VSID</v>
      <v t="s">UniqueName</v>
      <v t="s">_DisplayString</v>
      <v t="s">LearnMoreOnLink</v>
      <v t="s">Imagen</v>
      <v t="s">Descripción</v>
    </a>
    <a count="61">
      <v t="s">%EntityServiceId</v>
      <v t="s">%IsRefreshable</v>
      <v t="s">_CanonicalPropertyNames</v>
      <v t="s">%EntityCulture</v>
      <v t="s">%EntityId</v>
      <v t="s">_Icon</v>
      <v t="s">_Provider</v>
      <v t="s">_Attribution</v>
      <v t="s">_Display</v>
      <v t="s">Nombre</v>
      <v t="s">_Format</v>
      <v t="s">Capital/ciudad principal</v>
      <v t="s">Líder(es)</v>
      <v t="s">_SubLabel</v>
      <v t="s">Población</v>
      <v t="s">`Área</v>
      <v t="s">Abreviatura</v>
      <v t="s">PIB</v>
      <v t="s">Código de moneda</v>
      <v t="s">Ciudad más grande</v>
      <v t="s">Himno nacional</v>
      <v t="s">Idioma oficial</v>
      <v t="s">Subdivisiones</v>
      <v t="s">Esperanza de vida</v>
      <v t="s">Tasa de natalidad</v>
      <v t="s">Tasa de fertilidad</v>
      <v t="s">Mortalidad infantil</v>
      <v t="s">Ratio de mortalidad materna</v>
      <v t="s">Población urbana</v>
      <v t="s">Tierra agrícola (%)</v>
      <v t="s">`Área de bosque (%)</v>
      <v t="s">Emisiones de dióxido de carbono</v>
      <v t="s">Consumo de energía de combustibles fósiles</v>
      <v t="s">Precio de la gasolina</v>
      <v t="s">Consumo de energía eléctrica</v>
      <v t="s">IPC</v>
      <v t="s">Cambio de IPC (%)</v>
      <v t="s">Población: 10% más alto de participación de ingresos</v>
      <v t="s">Población: 20% más alto de participación de ingresos</v>
      <v t="s">Población: segundo 20% de participación de ingresos</v>
      <v t="s">Población: tercer 20% de participación de ingresos</v>
      <v t="s">Población: cuarto 20% de participación de ingresos</v>
      <v t="s">Población: 20% más bajo de participación de ingresos</v>
      <v t="s">Población: participación en la fuerza laboral (%)</v>
      <v t="s">Ingresos fiscales (%)</v>
      <v t="s">Tasa de impuesto total</v>
      <v t="s">Tasa de desempleo</v>
      <v t="s">Matriculación en educación primaria en bruto (%)</v>
      <v t="s">Matriculación en educación terciaria en bruto (%)</v>
      <v t="s">Gastos de salud varios (%)</v>
      <v t="s">Médicos por mil</v>
      <v t="s">Tamaño de las fuerzas armadas</v>
      <v t="s">Zona(s) horaria(s)</v>
      <v t="s">Código de llamada</v>
      <v t="s">_Flags</v>
      <v t="s">VDPID/VSID</v>
      <v t="s">UniqueName</v>
      <v t="s">_DisplayString</v>
      <v t="s">LearnMoreOnLink</v>
      <v t="s">Imagen</v>
      <v t="s">Descripción</v>
    </a>
  </spbArrays>
  <spbData count="191">
    <spb s="0">
      <v xml:space="preserve">Wikipedia	</v>
      <v xml:space="preserve">CC-BY-SA	</v>
      <v xml:space="preserve">http://en.wikipedia.org/wiki/Quintana_Roo	</v>
      <v xml:space="preserve">http://creativecommons.org/licenses/by-sa/3.0/	</v>
    </spb>
    <spb s="0">
      <v xml:space="preserve">Wikipedia	Wikipedia	</v>
      <v xml:space="preserve">CC-BY-SA	CC-BY-SA	</v>
      <v xml:space="preserve">http://en.wikipedia.org/wiki/Quintana_Roo	http://es.wikipedia.org/wiki/Quintana_Roo	</v>
      <v xml:space="preserve">http://creativecommons.org/licenses/by-sa/3.0/	http://creativecommons.org/licenses/by-sa/3.0/	</v>
    </spb>
    <spb s="0">
      <v xml:space="preserve">beta.inegi.org.mx	</v>
      <v xml:space="preserve">	</v>
      <v xml:space="preserve">http://www.beta.inegi.org.mx/app/tmp/Infoenoe/Default_15mas_en.aspx#EmploymentAmount	</v>
      <v xml:space="preserve">	</v>
    </spb>
    <spb s="0">
      <v xml:space="preserve">Wikipedia	</v>
      <v xml:space="preserve">CC-BY-SA	</v>
      <v xml:space="preserve">http://es.wikipedia.org/wiki/Quintana_Roo	</v>
      <v xml:space="preserve">http://creativecommons.org/licenses/by-sa/3.0/	</v>
    </spb>
    <spb s="1">
      <v>0</v>
      <v>1</v>
      <v>2</v>
      <v>0</v>
      <v>1</v>
      <v>0</v>
      <v>3</v>
      <v>1</v>
      <v>1</v>
      <v>1</v>
    </spb>
    <spb s="2">
      <v>Area</v>
      <v>Image</v>
      <v>Name</v>
      <v>Households</v>
      <v>Population</v>
      <v>UniqueName</v>
      <v>VDPID/VSID</v>
      <v>Abbreviation</v>
      <v>Description</v>
      <v>Country/region</v>
      <v>LearnMoreOnLink</v>
      <v>Largest city</v>
      <v>Capital/Major City</v>
    </spb>
    <spb s="3">
      <v>0</v>
      <v>Name</v>
      <v>LearnMoreOnLink</v>
    </spb>
    <spb s="4">
      <v>0</v>
      <v>0</v>
      <v>0</v>
    </spb>
    <spb s="5">
      <v>0</v>
      <v>0</v>
    </spb>
    <spb s="6">
      <v>7</v>
      <v>7</v>
      <v>8</v>
      <v>7</v>
    </spb>
    <spb s="7">
      <v>1</v>
      <v>2</v>
      <v>3</v>
    </spb>
    <spb s="8">
      <v>https://www.bing.com</v>
      <v>https://www.bing.com/th?id=Ga%5Cbing_yt.png&amp;w=100&amp;h=40&amp;c=0&amp;pid=0.1</v>
      <v>Con tecnología de Bing</v>
    </spb>
    <spb s="9">
      <v>kilómetro cuadrado</v>
      <v>2017</v>
      <v>2020</v>
    </spb>
    <spb s="10">
      <v>4</v>
    </spb>
    <spb s="0">
      <v xml:space="preserve">	</v>
      <v xml:space="preserve">	</v>
      <v xml:space="preserve">https://es.wikipedia.org/wiki/Quintana_Roo	</v>
      <v xml:space="preserve">https://creativecommons.org/licenses/by-sa/3.0	</v>
    </spb>
    <spb s="0">
      <v xml:space="preserve">data.worldbank.org	</v>
      <v xml:space="preserve">	</v>
      <v xml:space="preserve">http://data.worldbank.org/indicator/FP.CPI.TOTL	</v>
      <v xml:space="preserve">	</v>
    </spb>
    <spb s="0">
      <v xml:space="preserve">Wikipedia	Cia	Youtube	</v>
      <v xml:space="preserve">CC-BY-SA			</v>
      <v xml:space="preserve">http://en.wikipedia.org/wiki/Dominican_Republic	https://www.cia.gov/library/publications/the-world-factbook/geos/dr.html?Transportation	https://www.youtube.com/user/DominicanRepublic100	</v>
      <v xml:space="preserve">http://creativecommons.org/licenses/by-sa/3.0/			</v>
    </spb>
    <spb s="0">
      <v xml:space="preserve">Wikipedia	</v>
      <v xml:space="preserve">CC-BY-SA	</v>
      <v xml:space="preserve">http://en.wikipedia.org/wiki/Dominican_Republic	</v>
      <v xml:space="preserve">http://creativecommons.org/licenses/by-sa/3.0/	</v>
    </spb>
    <spb s="0">
      <v xml:space="preserve">Wikipedia	Wikipedia	</v>
      <v xml:space="preserve">CC-BY-SA	CC-BY-SA	</v>
      <v xml:space="preserve">http://en.wikipedia.org/wiki/Dominican_Republic	http://es.wikipedia.org/wiki/República_Dominicana	</v>
      <v xml:space="preserve">http://creativecommons.org/licenses/by-sa/3.0/	http://creativecommons.org/licenses/by-sa/3.0/	</v>
    </spb>
    <spb s="0">
      <v xml:space="preserve">data.worldbank.org	</v>
      <v xml:space="preserve">	</v>
      <v xml:space="preserve">http://data.worldbank.org/indicator/SP.POP.TOTL	</v>
      <v xml:space="preserve">	</v>
    </spb>
    <spb s="0">
      <v xml:space="preserve">Wikipedia	</v>
      <v xml:space="preserve">CC-BY-SA	</v>
      <v xml:space="preserve">http://es.wikipedia.org/wiki/República_Dominicana	</v>
      <v xml:space="preserve">http://creativecommons.org/licenses/by-sa/3.0/	</v>
    </spb>
    <spb s="0">
      <v xml:space="preserve">data.worldbank.org	</v>
      <v xml:space="preserve">	</v>
      <v xml:space="preserve">http://data.worldbank.org/indicator/SH.MED.PHYS.ZS	</v>
      <v xml:space="preserve">	</v>
    </spb>
    <spb s="0">
      <v xml:space="preserve">data.worldbank.org	</v>
      <v xml:space="preserve">	</v>
      <v xml:space="preserve">http://data.worldbank.org/indicator/SP.URB.TOTL	</v>
      <v xml:space="preserve">	</v>
    </spb>
    <spb s="0">
      <v xml:space="preserve">Cia	</v>
      <v xml:space="preserve">	</v>
      <v xml:space="preserve">https://www.cia.gov/library/publications/the-world-factbook/geos/dr.html?Transportation	</v>
      <v xml:space="preserve">	</v>
    </spb>
    <spb s="0">
      <v xml:space="preserve">Wikipedia	Wikipedia	Cia	</v>
      <v xml:space="preserve">CC-BY-SA	CC-BY-SA		</v>
      <v xml:space="preserve">http://en.wikipedia.org/wiki/Dominican_Republic	http://es.wikipedia.org/wiki/República_Dominicana	https://www.cia.gov/library/publications/the-world-factbook/geos/dr.html?Transportation	</v>
      <v xml:space="preserve">http://creativecommons.org/licenses/by-sa/3.0/	http://creativecommons.org/licenses/by-sa/3.0/		</v>
    </spb>
    <spb s="0">
      <v xml:space="preserve">data.worldbank.org	</v>
      <v xml:space="preserve">	</v>
      <v xml:space="preserve">http://data.worldbank.org/indicator/SP.DYN.LE00.IN	</v>
      <v xml:space="preserve">	</v>
    </spb>
    <spb s="0">
      <v xml:space="preserve">data.worldbank.org	</v>
      <v xml:space="preserve">	</v>
      <v xml:space="preserve">http://data.worldbank.org/indicator/SP.DYN.CBRT.IN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http://data.worldbank.org/indicator/SL.TLF.CACT.ZS	</v>
      <v xml:space="preserve">	</v>
    </spb>
    <spb s="11">
      <v>15</v>
      <v>16</v>
      <v>17</v>
      <v>18</v>
      <v>19</v>
      <v>18</v>
      <v>17</v>
      <v>20</v>
      <v>18</v>
      <v>17</v>
      <v>21</v>
      <v>17</v>
      <v>22</v>
      <v>23</v>
      <v>24</v>
      <v>17</v>
      <v>25</v>
      <v>23</v>
      <v>26</v>
      <v>27</v>
      <v>28</v>
      <v>23</v>
      <v>23</v>
      <v>23</v>
      <v>16</v>
      <v>23</v>
      <v>24</v>
      <v>23</v>
      <v>29</v>
      <v>30</v>
      <v>31</v>
      <v>32</v>
      <v>23</v>
      <v>23</v>
      <v>23</v>
      <v>33</v>
      <v>23</v>
      <v>23</v>
      <v>23</v>
      <v>23</v>
      <v>23</v>
      <v>23</v>
      <v>23</v>
    </spb>
    <spb s="12">
      <v>CPI</v>
      <v>GDP</v>
      <v>Area</v>
      <v>Image</v>
      <v>Name</v>
      <v>Population</v>
      <v>UniqueName</v>
      <v>VDPID/VSID</v>
      <v>Abbreviation</v>
      <v>Description</v>
      <v>National anthem</v>
      <v>Minimum wage</v>
      <v>LearnMoreOnLink</v>
      <v>Physicians per thousand</v>
      <v>Currency code</v>
      <v>Urban population</v>
      <v>CPI Change (%)</v>
      <v>Largest city</v>
      <v>Calling code</v>
      <v>Life expectancy</v>
      <v>Unemployment rate</v>
      <v>Birth rate</v>
      <v>Fertility rate</v>
      <v>Forested area (%)</v>
      <v>Infant mortality</v>
      <v>Agricultural land (%)</v>
      <v>Tax revenue (%)</v>
      <v>Gasoline price</v>
      <v>Total tax rate</v>
      <v>Capital/Major City</v>
      <v>Out of pocket health expenditure (%)</v>
      <v>Maternal mortality ratio</v>
      <v>Electric power consumption</v>
      <v>Armed forces size</v>
      <v>Carbon dioxide emissions</v>
      <v>Fossil fuel energy consumption</v>
      <v>Gross primary education enrollment (%)</v>
      <v>Gross tertiary education enrollment (%)</v>
      <v>Population: Labor force participation (%)</v>
      <v>Population: Income share fourth 20%</v>
      <v>Population: Income share third 20%</v>
      <v>Population: Income share second 20%</v>
      <v>Population: Income share highest 10%</v>
      <v>Population: Income share lowest 10%</v>
      <v>Population: Income share highest 20%</v>
      <v>Population: Income share lowest 20%</v>
    </spb>
    <spb s="3">
      <v>1</v>
      <v>Name</v>
      <v>LearnMoreOnLink</v>
    </spb>
    <spb s="13">
      <v>2019</v>
      <v>2019</v>
      <v>kilómetro cuadrado</v>
      <v>2019</v>
      <v>2017</v>
      <v>2019</v>
      <v>2019</v>
      <v>años (2018)</v>
      <v>2019</v>
      <v>por mil (2018)</v>
      <v>2018</v>
      <v>por mil (2018)</v>
      <v>2016</v>
      <v>2016</v>
      <v>2018</v>
      <v>por litro (2016)</v>
      <v>2019</v>
      <v>2015</v>
      <v>muertes por 100 000 (2017)</v>
      <v>kWh (2014)</v>
      <v>2017</v>
      <v>kilotones por año (2016)</v>
      <v>2014</v>
      <v>2018</v>
      <v>2017</v>
      <v>2019</v>
      <v>2018</v>
      <v>2018</v>
      <v>2018</v>
      <v>2018</v>
      <v>2018</v>
      <v>2018</v>
      <v>2018</v>
    </spb>
    <spb s="10">
      <v>5</v>
    </spb>
    <spb s="10">
      <v>6</v>
    </spb>
    <spb s="10">
      <v>7</v>
    </spb>
    <spb s="0">
      <v xml:space="preserve">Wikipedia	</v>
      <v xml:space="preserve">Public domain	</v>
      <v xml:space="preserve">http://es.wikipedia.org/wiki/República_Dominicana	</v>
      <v xml:space="preserve">http://en.wikipedia.org/wiki/Public_domain	</v>
    </spb>
    <spb s="10">
      <v>8</v>
    </spb>
    <spb s="10">
      <v>9</v>
    </spb>
    <spb s="10">
      <v>10</v>
    </spb>
    <spb s="10">
      <v>11</v>
    </spb>
    <spb s="10">
      <v>12</v>
    </spb>
    <spb s="0">
      <v xml:space="preserve">Wikipedia	</v>
      <v xml:space="preserve">CC-BY-SA	</v>
      <v xml:space="preserve">http://en.wikipedia.org/wiki/Jalisco	</v>
      <v xml:space="preserve">http://creativecommons.org/licenses/by-sa/3.0/	</v>
    </spb>
    <spb s="0">
      <v xml:space="preserve">Wikipedia	Wikipedia	</v>
      <v xml:space="preserve">CC-BY-SA	CC-BY-SA	</v>
      <v xml:space="preserve">http://en.wikipedia.org/wiki/Jalisco	http://es.wikipedia.org/wiki/Jalisco	</v>
      <v xml:space="preserve">http://creativecommons.org/licenses/by-sa/3.0/	http://creativecommons.org/licenses/by-sa/3.0/	</v>
    </spb>
    <spb s="0">
      <v xml:space="preserve">Wikipedia	</v>
      <v xml:space="preserve">CC-BY-SA	</v>
      <v xml:space="preserve">http://es.wikipedia.org/wiki/Jalisco	</v>
      <v xml:space="preserve">http://creativecommons.org/licenses/by-sa/3.0/	</v>
    </spb>
    <spb s="1">
      <v>47</v>
      <v>48</v>
      <v>2</v>
      <v>47</v>
      <v>48</v>
      <v>47</v>
      <v>49</v>
      <v>48</v>
      <v>48</v>
      <v>48</v>
    </spb>
    <spb s="0">
      <v xml:space="preserve">	</v>
      <v xml:space="preserve">	</v>
      <v xml:space="preserve">https://es.wikipedia.org/wiki/Jalisco	</v>
      <v xml:space="preserve">https://creativecommons.org/licenses/by-sa/3.0	</v>
    </spb>
    <spb s="0">
      <v xml:space="preserve">Wikipedia	Cia	travel.state.gov	</v>
      <v xml:space="preserve">CC-BY-SA			</v>
      <v xml:space="preserve">http://en.wikipedia.org/wiki/Panama	https://www.cia.gov/library/publications/the-world-factbook/geos/pm.html?Transportation	https://travel.state.gov/content/travel/en/international-travel/International-Travel-Country-Information-Pages/Panama.html	</v>
      <v xml:space="preserve">http://creativecommons.org/licenses/by-sa/3.0/			</v>
    </spb>
    <spb s="0">
      <v xml:space="preserve">Wikipedia	</v>
      <v xml:space="preserve">CC-BY-SA	</v>
      <v xml:space="preserve">http://en.wikipedia.org/wiki/Panama	</v>
      <v xml:space="preserve">http://creativecommons.org/licenses/by-sa/3.0/	</v>
    </spb>
    <spb s="0">
      <v xml:space="preserve">Wikipedia	Wikipedia	</v>
      <v xml:space="preserve">CC-BY-SA	CC-BY-SA	</v>
      <v xml:space="preserve">http://en.wikipedia.org/wiki/Panama	http://es.wikipedia.org/wiki/Panamá	</v>
      <v xml:space="preserve">http://creativecommons.org/licenses/by-sa/3.0/	http://creativecommons.org/licenses/by-sa/3.0/	</v>
    </spb>
    <spb s="0">
      <v xml:space="preserve">Wikipedia	</v>
      <v xml:space="preserve">CC-BY-SA	</v>
      <v xml:space="preserve">http://es.wikipedia.org/wiki/Panamá	</v>
      <v xml:space="preserve">http://creativecommons.org/licenses/by-sa/3.0/	</v>
    </spb>
    <spb s="0">
      <v xml:space="preserve">Cia	</v>
      <v xml:space="preserve">	</v>
      <v xml:space="preserve">https://www.cia.gov/library/publications/the-world-factbook/geos/pm.html?Transportation	</v>
      <v xml:space="preserve">	</v>
    </spb>
    <spb s="0">
      <v xml:space="preserve">Wikipedia	Wikipedia	Wikipedia	Cia	</v>
      <v xml:space="preserve">CC-BY-SA	CC-BY-SA	CC-BY-SA		</v>
      <v xml:space="preserve">http://en.wikipedia.org/wiki/Panama	http://es.wikipedia.org/wiki/Panamá	http://fr.wikipedia.org/wiki/Panama	https://www.cia.gov/library/publications/the-world-factbook/geos/pm.html?Transportation	</v>
      <v xml:space="preserve">http://creativecommons.org/licenses/by-sa/3.0/	http://creativecommons.org/licenses/by-sa/3.0/	http://creativecommons.org/licenses/by-sa/3.0/		</v>
    </spb>
    <spb s="0">
      <v xml:space="preserve">Wikipedia	Cia	</v>
      <v xml:space="preserve">CC-BY-SA		</v>
      <v xml:space="preserve">http://en.wikipedia.org/wiki/Panama	https://www.cia.gov/library/publications/the-world-factbook/geos/pm.html?Transportation	</v>
      <v xml:space="preserve">http://creativecommons.org/licenses/by-sa/3.0/		</v>
    </spb>
    <spb s="14">
      <v>15</v>
      <v>52</v>
      <v>53</v>
      <v>54</v>
      <v>19</v>
      <v>54</v>
      <v>53</v>
      <v>55</v>
      <v>54</v>
      <v>53</v>
      <v>21</v>
      <v>22</v>
      <v>56</v>
      <v>57</v>
      <v>58</v>
      <v>25</v>
      <v>56</v>
      <v>26</v>
      <v>27</v>
      <v>28</v>
      <v>56</v>
      <v>56</v>
      <v>52</v>
      <v>56</v>
      <v>57</v>
      <v>56</v>
      <v>29</v>
      <v>30</v>
      <v>31</v>
      <v>32</v>
      <v>56</v>
      <v>56</v>
      <v>56</v>
      <v>33</v>
      <v>56</v>
      <v>56</v>
      <v>56</v>
      <v>56</v>
      <v>56</v>
      <v>56</v>
      <v>56</v>
      <v>52</v>
    </spb>
    <spb s="15">
      <v>CPI</v>
      <v>GDP</v>
      <v>Area</v>
      <v>Image</v>
      <v>Name</v>
      <v>Population</v>
      <v>UniqueName</v>
      <v>VDPID/VSID</v>
      <v>Abbreviation</v>
      <v>Description</v>
      <v>National anthem</v>
      <v>Minimum wage</v>
      <v>LearnMoreOnLink</v>
      <v>Physicians per thousand</v>
      <v>Urban population</v>
      <v>CPI Change (%)</v>
      <v>Largest city</v>
      <v>Calling code</v>
      <v>Life expectancy</v>
      <v>Unemployment rate</v>
      <v>Birth rate</v>
      <v>Fertility rate</v>
      <v>Forested area (%)</v>
      <v>Infant mortality</v>
      <v>Agricultural land (%)</v>
      <v>Gasoline price</v>
      <v>Total tax rate</v>
      <v>Capital/Major City</v>
      <v>Out of pocket health expenditure (%)</v>
      <v>Maternal mortality ratio</v>
      <v>Electric power consumption</v>
      <v>Armed forces size</v>
      <v>Carbon dioxide emissions</v>
      <v>Fossil fuel energy consumption</v>
      <v>Gross primary education enrollment (%)</v>
      <v>Gross tertiary education enrollment (%)</v>
      <v>Population: Labor force participation (%)</v>
      <v>Population: Income share fourth 20%</v>
      <v>Population: Income share third 20%</v>
      <v>Population: Income share second 20%</v>
      <v>Population: Income share highest 10%</v>
      <v>Population: Income share lowest 10%</v>
      <v>Population: Income share highest 20%</v>
      <v>Population: Income share lowest 20%</v>
      <v>Market cap of listed companies</v>
    </spb>
    <spb s="3">
      <v>2</v>
      <v>Name</v>
      <v>LearnMoreOnLink</v>
    </spb>
    <spb s="16">
      <v>2019</v>
      <v>2019</v>
      <v>kilómetro cuadrado</v>
      <v>2019</v>
      <v>2016</v>
      <v>2019</v>
      <v>2019</v>
      <v>años (2018)</v>
      <v>2019</v>
      <v>por mil (2018)</v>
      <v>2018</v>
      <v>por mil (2018)</v>
      <v>2016</v>
      <v>2016</v>
      <v>por litro (2016)</v>
      <v>2019</v>
      <v>2015</v>
      <v>muertes por 100 000 (2017)</v>
      <v>kWh (2014)</v>
      <v>2017</v>
      <v>kilotones por año (2016)</v>
      <v>2014</v>
      <v>2017</v>
      <v>2016</v>
      <v>2019</v>
      <v>2018</v>
      <v>2018</v>
      <v>2018</v>
      <v>2018</v>
      <v>2018</v>
      <v>2018</v>
      <v>2018</v>
      <v>2019</v>
    </spb>
    <spb s="0">
      <v xml:space="preserve">Wikipedia	</v>
      <v xml:space="preserve">Public domain	</v>
      <v xml:space="preserve">http://es.wikipedia.org/wiki/Panamá	</v>
      <v xml:space="preserve">http://en.wikipedia.org/wiki/Public_domain	</v>
    </spb>
    <spb s="0">
      <v xml:space="preserve">Wikipedia	Wikipedia	</v>
      <v xml:space="preserve">CC-BY-SA	CC-BY-SA	</v>
      <v xml:space="preserve">http://en.wikipedia.org/wiki/Baja_California	http://es.wikipedia.org/wiki/Baja_California	</v>
      <v xml:space="preserve">http://creativecommons.org/licenses/by-sa/3.0/	http://creativecommons.org/licenses/by-sa/3.0/	</v>
    </spb>
    <spb s="0">
      <v xml:space="preserve">Wikipedia	</v>
      <v xml:space="preserve">CC-BY-SA	</v>
      <v xml:space="preserve">http://en.wikipedia.org/wiki/Baja_California	</v>
      <v xml:space="preserve">http://creativecommons.org/licenses/by-sa/3.0/	</v>
    </spb>
    <spb s="0">
      <v xml:space="preserve">Wikipedia	</v>
      <v xml:space="preserve">CC-BY-SA	</v>
      <v xml:space="preserve">http://es.wikipedia.org/wiki/Baja_California	</v>
      <v xml:space="preserve">http://creativecommons.org/licenses/by-sa/3.0/	</v>
    </spb>
    <spb s="17">
      <v>64</v>
      <v>64</v>
      <v>2</v>
      <v>65</v>
      <v>64</v>
      <v>65</v>
      <v>66</v>
      <v>64</v>
      <v>64</v>
    </spb>
    <spb s="0">
      <v xml:space="preserve">	</v>
      <v xml:space="preserve">	</v>
      <v xml:space="preserve">https://es.wikipedia.org/wiki/Baja_California	</v>
      <v xml:space="preserve">https://creativecommons.org/licenses/by-sa/3.0	</v>
    </spb>
    <spb s="0">
      <v xml:space="preserve">Wikipedia	Cia	travel.state.gov	</v>
      <v xml:space="preserve">CC-BY-SA			</v>
      <v xml:space="preserve">http://en.wikipedia.org/wiki/Cuba	https://www.cia.gov/library/publications/the-world-factbook/geos/cu.html?Transportation	https://travel.state.gov/content/travel/en/international-travel/International-Travel-Country-Information-Pages/Cuba.html	</v>
      <v xml:space="preserve">http://creativecommons.org/licenses/by-sa/3.0/			</v>
    </spb>
    <spb s="0">
      <v xml:space="preserve">Wikipedia	</v>
      <v xml:space="preserve">CC-BY-SA	</v>
      <v xml:space="preserve">http://en.wikipedia.org/wiki/Cuba	</v>
      <v xml:space="preserve">http://creativecommons.org/licenses/by-sa/3.0/	</v>
    </spb>
    <spb s="0">
      <v xml:space="preserve">Wikipedia	Wikipedia	</v>
      <v xml:space="preserve">CC-BY-SA	CC-BY-SA	</v>
      <v xml:space="preserve">http://en.wikipedia.org/wiki/Cuba	http://es.wikipedia.org/wiki/Cuba	</v>
      <v xml:space="preserve">http://creativecommons.org/licenses/by-sa/3.0/	http://creativecommons.org/licenses/by-sa/3.0/	</v>
    </spb>
    <spb s="0">
      <v xml:space="preserve">Wikipedia	</v>
      <v xml:space="preserve">CC-BY-SA	</v>
      <v xml:space="preserve">http://es.wikipedia.org/wiki/Cuba	</v>
      <v xml:space="preserve">http://creativecommons.org/licenses/by-sa/3.0/	</v>
    </spb>
    <spb s="0">
      <v xml:space="preserve">Wikipedia	travel.state.gov	</v>
      <v xml:space="preserve">CC-BY-SA		</v>
      <v xml:space="preserve">http://en.wikipedia.org/wiki/Cuba	https://travel.state.gov/content/travel/en/international-travel/International-Travel-Country-Information-Pages/Cuba.html	</v>
      <v xml:space="preserve">http://creativecommons.org/licenses/by-sa/3.0/		</v>
    </spb>
    <spb s="0">
      <v xml:space="preserve">Wikipedia	Wikipedia	Wikipedia	Cia	</v>
      <v xml:space="preserve">CC-BY-SA	CC-BY-SA	CC-BY-SA		</v>
      <v xml:space="preserve">http://en.wikipedia.org/wiki/Cuba	http://es.wikipedia.org/wiki/Cuba	http://fr.wikipedia.org/wiki/Cuba	https://www.cia.gov/library/publications/the-world-factbook/geos/cu.html?Transportation	</v>
      <v xml:space="preserve">http://creativecommons.org/licenses/by-sa/3.0/	http://creativecommons.org/licenses/by-sa/3.0/	http://creativecommons.org/licenses/by-sa/3.0/		</v>
    </spb>
    <spb s="0">
      <v xml:space="preserve">Wikipedia	Cia	</v>
      <v xml:space="preserve">CC-BY-SA		</v>
      <v xml:space="preserve">http://en.wikipedia.org/wiki/Cuba	https://www.cia.gov/library/publications/the-world-factbook/geos/cu.html?Transportation	</v>
      <v xml:space="preserve">http://creativecommons.org/licenses/by-sa/3.0/		</v>
    </spb>
    <spb s="0">
      <v xml:space="preserve">Cia	</v>
      <v xml:space="preserve">	</v>
      <v xml:space="preserve">https://www.cia.gov/library/publications/the-world-factbook/geos/cu.html?Transportation	</v>
      <v xml:space="preserve">	</v>
    </spb>
    <spb s="18">
      <v>69</v>
      <v>70</v>
      <v>71</v>
      <v>19</v>
      <v>71</v>
      <v>70</v>
      <v>72</v>
      <v>71</v>
      <v>73</v>
      <v>70</v>
      <v>21</v>
      <v>70</v>
      <v>22</v>
      <v>74</v>
      <v>75</v>
      <v>25</v>
      <v>76</v>
      <v>26</v>
      <v>27</v>
      <v>28</v>
      <v>76</v>
      <v>76</v>
      <v>69</v>
      <v>74</v>
      <v>29</v>
      <v>30</v>
      <v>31</v>
      <v>32</v>
      <v>76</v>
      <v>76</v>
      <v>76</v>
      <v>33</v>
    </spb>
    <spb s="19">
      <v>GDP</v>
      <v>Area</v>
      <v>Image</v>
      <v>Name</v>
      <v>Population</v>
      <v>UniqueName</v>
      <v>VDPID/VSID</v>
      <v>Abbreviation</v>
      <v>Description</v>
      <v>National anthem</v>
      <v>Official name</v>
      <v>Minimum wage</v>
      <v>LearnMoreOnLink</v>
      <v>Physicians per thousand</v>
      <v>Currency code</v>
      <v>Urban population</v>
      <v>Largest city</v>
      <v>Calling code</v>
      <v>Life expectancy</v>
      <v>Unemployment rate</v>
      <v>Birth rate</v>
      <v>Fertility rate</v>
      <v>Forested area (%)</v>
      <v>Infant mortality</v>
      <v>Agricultural land (%)</v>
      <v>Gasoline price</v>
      <v>Capital/Major City</v>
      <v>Maternal mortality ratio</v>
      <v>Electric power consumption</v>
      <v>Armed forces size</v>
      <v>Carbon dioxide emissions</v>
      <v>Fossil fuel energy consumption</v>
      <v>Gross primary education enrollment (%)</v>
      <v>Gross tertiary education enrollment (%)</v>
      <v>Population: Labor force participation (%)</v>
    </spb>
    <spb s="3">
      <v>3</v>
      <v>Name</v>
      <v>LearnMoreOnLink</v>
    </spb>
    <spb s="20">
      <v>7</v>
      <v>7</v>
      <v>7</v>
    </spb>
    <spb s="21">
      <v>1</v>
      <v>2</v>
    </spb>
    <spb s="22">
      <v>2018</v>
      <v>kilómetro cuadrado</v>
      <v>2019</v>
      <v>2018</v>
      <v>2019</v>
      <v>años (2018)</v>
      <v>2019</v>
      <v>por mil (2018)</v>
      <v>2018</v>
      <v>por mil (2018)</v>
      <v>2016</v>
      <v>2016</v>
      <v>por litro (2014)</v>
      <v>muertes por 100 000 (2017)</v>
      <v>kWh (2014)</v>
      <v>2017</v>
      <v>kilotones por año (2016)</v>
      <v>2014</v>
      <v>2018</v>
      <v>2018</v>
      <v>2019</v>
    </spb>
    <spb s="0">
      <v xml:space="preserve">Wikipedia	</v>
      <v xml:space="preserve">Public domain	</v>
      <v xml:space="preserve">http://es.wikipedia.org/wiki/Cuba	</v>
      <v xml:space="preserve">http://en.wikipedia.org/wiki/Public_domain	</v>
    </spb>
    <spb s="0">
      <v xml:space="preserve">Wikipedia	</v>
      <v xml:space="preserve">CC-BY-SA	</v>
      <v xml:space="preserve">http://en.wikipedia.org/wiki/Nuevo_León	</v>
      <v xml:space="preserve">http://creativecommons.org/licenses/by-sa/3.0/	</v>
    </spb>
    <spb s="0">
      <v xml:space="preserve">Wikipedia	Wikipedia	</v>
      <v xml:space="preserve">CC-BY-SA	CC-BY-SA	</v>
      <v xml:space="preserve">http://es.wikipedia.org/wiki/Nuevo_León	http://lv.wikipedia.org/wiki/Nuevoleona	</v>
      <v xml:space="preserve">http://creativecommons.org/licenses/by-sa/3.0/	http://creativecommons.org/licenses/by-sa/3.0/	</v>
    </spb>
    <spb s="0">
      <v xml:space="preserve">Wikipedia	</v>
      <v xml:space="preserve">CC-BY-SA	</v>
      <v xml:space="preserve">http://es.wikipedia.org/wiki/Nuevo_León	</v>
      <v xml:space="preserve">http://creativecommons.org/licenses/by-sa/3.0/	</v>
    </spb>
    <spb s="0">
      <v xml:space="preserve">Wikipedia	Wikipedia	Wikipedia	</v>
      <v xml:space="preserve">CC-BY-SA	CC-BY-SA	CC-BY-SA	</v>
      <v xml:space="preserve">http://en.wikipedia.org/wiki/Nuevo_León	http://es.wikipedia.org/wiki/Nuevo_León	http://lv.wikipedia.org/wiki/Nuevoleona	</v>
      <v xml:space="preserve">http://creativecommons.org/licenses/by-sa/3.0/	http://creativecommons.org/licenses/by-sa/3.0/	http://creativecommons.org/licenses/by-sa/3.0/	</v>
    </spb>
    <spb s="17">
      <v>84</v>
      <v>85</v>
      <v>2</v>
      <v>84</v>
      <v>85</v>
      <v>84</v>
      <v>86</v>
      <v>87</v>
      <v>87</v>
    </spb>
    <spb s="0">
      <v xml:space="preserve">	</v>
      <v xml:space="preserve">	</v>
      <v xml:space="preserve">https://es.wikipedia.org/wiki/Nuevo_Le%C3%B3n	</v>
      <v xml:space="preserve">https://creativecommons.org/licenses/by-sa/3.0	</v>
    </spb>
    <spb s="0">
      <v xml:space="preserve">Wikipedia	US Census	</v>
      <v xml:space="preserve">CC-BY-SA		</v>
      <v xml:space="preserve">http://en.wikipedia.org/wiki/United_States	http://www.census.gov/quickfacts/table/VET605214/	</v>
      <v xml:space="preserve">http://creativecommons.org/licenses/by-sa/3.0/		</v>
    </spb>
    <spb s="0">
      <v xml:space="preserve">US Census	Cia	</v>
      <v xml:space="preserve">		</v>
      <v xml:space="preserve">https://www.census.gov/popest/data/state/asrh/2014/files/SC-EST2014-AGESEX-CIV.csv	https://www.cia.gov/library/publications/the-world-factbook/geos/us.html?Transportation	</v>
      <v xml:space="preserve">		</v>
    </spb>
    <spb s="0">
      <v xml:space="preserve">Wikipedia	Wikipedia	</v>
      <v xml:space="preserve">CC-BY-SA	CC-BY-SA	</v>
      <v xml:space="preserve">http://en.wikipedia.org/wiki/United_States	http://es.wikipedia.org/wiki/Estados_Unidos	</v>
      <v xml:space="preserve">http://creativecommons.org/licenses/by-sa/3.0/	http://creativecommons.org/licenses/by-sa/3.0/	</v>
    </spb>
    <spb s="0">
      <v xml:space="preserve">Wikipedia	</v>
      <v xml:space="preserve">CC-BY-SA	</v>
      <v xml:space="preserve">http://en.wikipedia.org/wiki/United_States	</v>
      <v xml:space="preserve">http://creativecommons.org/licenses/by-sa/3.0/	</v>
    </spb>
    <spb s="0">
      <v xml:space="preserve">Wikipedia	</v>
      <v xml:space="preserve">CC-BY-SA	</v>
      <v xml:space="preserve">http://es.wikipedia.org/wiki/Estados_Unidos	</v>
      <v xml:space="preserve">http://creativecommons.org/licenses/by-sa/3.0/	</v>
    </spb>
    <spb s="0">
      <v xml:space="preserve">Wikipedia	US Census	Cia	</v>
      <v xml:space="preserve">CC-BY-SA			</v>
      <v xml:space="preserve">http://en.wikipedia.org/wiki/United_States	https://www.census.gov/popest/data/state/asrh/2014/files/SC-EST2014-AGESEX-CIV.csv	https://www.cia.gov/library/publications/the-world-factbook/geos/us.html?Transportation	</v>
      <v xml:space="preserve">http://creativecommons.org/licenses/by-sa/3.0/			</v>
    </spb>
    <spb s="0">
      <v xml:space="preserve">US Census	</v>
      <v xml:space="preserve">	</v>
      <v xml:space="preserve">https://www.census.gov/popest/data/state/asrh/2014/files/SC-EST2014-AGESEX-CIV.csv	</v>
      <v xml:space="preserve">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Wikipedia	Wikipedia	US Census	Cia	</v>
      <v xml:space="preserve">CC-BY-SA	CC-BY-SA			</v>
      <v xml:space="preserve">http://en.wikipedia.org/wiki/United_States	http://es.wikipedia.org/wiki/Estados_Unidos	https://www.census.gov/popest/data/state/asrh/2014/files/SC-EST2014-AGESEX-CIV.csv	https://www.cia.gov/library/publications/the-world-factbook/geos/us.html?Transportation	</v>
      <v xml:space="preserve">http://creativecommons.org/licenses/by-sa/3.0/	http://creativecommons.org/licenses/by-sa/3.0/			</v>
    </spb>
    <spb s="23">
      <v>15</v>
      <v>90</v>
      <v>91</v>
      <v>92</v>
      <v>19</v>
      <v>92</v>
      <v>93</v>
      <v>94</v>
      <v>92</v>
      <v>93</v>
      <v>21</v>
      <v>93</v>
      <v>22</v>
      <v>95</v>
      <v>25</v>
      <v>26</v>
      <v>27</v>
      <v>28</v>
      <v>96</v>
      <v>96</v>
      <v>96</v>
      <v>97</v>
      <v>96</v>
      <v>98</v>
      <v>96</v>
      <v>29</v>
      <v>30</v>
      <v>31</v>
      <v>32</v>
      <v>96</v>
      <v>96</v>
      <v>96</v>
      <v>33</v>
      <v>96</v>
      <v>96</v>
      <v>96</v>
      <v>96</v>
      <v>96</v>
      <v>96</v>
      <v>96</v>
      <v>97</v>
    </spb>
    <spb s="24">
      <v>CPI</v>
      <v>GDP</v>
      <v>Area</v>
      <v>Image</v>
      <v>Name</v>
      <v>Population</v>
      <v>UniqueName</v>
      <v>VDPID/VSID</v>
      <v>Abbreviation</v>
      <v>Description</v>
      <v>National anthem</v>
      <v>Minimum wage</v>
      <v>LearnMoreOnLink</v>
      <v>Physicians per thousand</v>
      <v>Currency code</v>
      <v>Urban population</v>
      <v>CPI Change (%)</v>
      <v>Largest city</v>
      <v>Calling code</v>
      <v>Life expectancy</v>
      <v>Unemployment rate</v>
      <v>Birth rate</v>
      <v>Fertility rate</v>
      <v>Forested area (%)</v>
      <v>Infant mortality</v>
      <v>Agricultural land (%)</v>
      <v>Tax revenue (%)</v>
      <v>Gasoline price</v>
      <v>Total tax rate</v>
      <v>Capital/Major City</v>
      <v>Out of pocket health expenditure (%)</v>
      <v>Maternal mortality ratio</v>
      <v>Electric power consumption</v>
      <v>Armed forces size</v>
      <v>Carbon dioxide emissions</v>
      <v>Fossil fuel energy consumption</v>
      <v>Gross primary education enrollment (%)</v>
      <v>Gross tertiary education enrollment (%)</v>
      <v>Population: Labor force participation (%)</v>
      <v>Population: Income share fourth 20%</v>
      <v>Population: Income share third 20%</v>
      <v>Population: Income share second 20%</v>
      <v>Population: Income share highest 10%</v>
      <v>Population: Income share lowest 10%</v>
      <v>Population: Income share highest 20%</v>
      <v>Population: Income share lowest 20%</v>
      <v>Market cap of listed companies</v>
    </spb>
    <spb s="3">
      <v>4</v>
      <v>Name</v>
      <v>LearnMoreOnLink</v>
    </spb>
    <spb s="25">
      <v>2019</v>
      <v>2022</v>
      <v>kilómetro cuadrado</v>
      <v>2019</v>
      <v>2017</v>
      <v>2019</v>
      <v>2022</v>
      <v>años (2018)</v>
      <v>2020</v>
      <v>por mil (2018)</v>
      <v>2018</v>
      <v>por mil (2018)</v>
      <v>2016</v>
      <v>2016</v>
      <v>2019</v>
      <v>por litro (2016)</v>
      <v>2019</v>
      <v>2015</v>
      <v>muertes por 100 000 (2017)</v>
      <v>kWh (2014)</v>
      <v>2017</v>
      <v>kilotones por año (2016)</v>
      <v>2015</v>
      <v>2017</v>
      <v>2017</v>
      <v>2019</v>
      <v>2016</v>
      <v>2016</v>
      <v>2016</v>
      <v>2016</v>
      <v>2016</v>
      <v>2016</v>
      <v>2016</v>
      <v>2018</v>
    </spb>
    <spb s="0">
      <v xml:space="preserve">	</v>
      <v xml:space="preserve">	</v>
      <v xml:space="preserve">https://es.wikipedia.org/wiki/Estados_Unidos	</v>
      <v xml:space="preserve">https://creativecommons.org/licenses/by-sa/3.0	</v>
    </spb>
    <spb s="0">
      <v xml:space="preserve">Wikipedia	</v>
      <v xml:space="preserve">CC-BY-SA	</v>
      <v xml:space="preserve">http://en.wikipedia.org/wiki/Oaxaca	</v>
      <v xml:space="preserve">http://creativecommons.org/licenses/by-sa/3.0/	</v>
    </spb>
    <spb s="0">
      <v xml:space="preserve">Wikipedia	Wikipedia	</v>
      <v xml:space="preserve">CC-BY-SA	CC-BY-SA	</v>
      <v xml:space="preserve">http://en.wikipedia.org/wiki/Oaxaca	http://es.wikipedia.org/wiki/Oaxaca	</v>
      <v xml:space="preserve">http://creativecommons.org/licenses/by-sa/3.0/	http://creativecommons.org/licenses/by-sa/3.0/	</v>
    </spb>
    <spb s="0">
      <v xml:space="preserve">Wikipedia	</v>
      <v xml:space="preserve">CC-BY-SA	</v>
      <v xml:space="preserve">http://es.wikipedia.org/wiki/Oaxaca	</v>
      <v xml:space="preserve">http://creativecommons.org/licenses/by-sa/3.0/	</v>
    </spb>
    <spb s="1">
      <v>104</v>
      <v>105</v>
      <v>2</v>
      <v>104</v>
      <v>105</v>
      <v>104</v>
      <v>106</v>
      <v>105</v>
      <v>105</v>
      <v>105</v>
    </spb>
    <spb s="3">
      <v>5</v>
      <v>Name</v>
      <v>LearnMoreOnLink</v>
    </spb>
    <spb s="0">
      <v xml:space="preserve">	</v>
      <v xml:space="preserve">	</v>
      <v xml:space="preserve">https://es.wikipedia.org/wiki/Oaxaca	</v>
      <v xml:space="preserve">https://creativecommons.org/licenses/by-sa/3.0	</v>
    </spb>
    <spb s="0">
      <v xml:space="preserve">Wikipedia	Cia	travel.state.gov	</v>
      <v xml:space="preserve">CC-BY-SA			</v>
      <v xml:space="preserve">http://en.wikipedia.org/wiki/Venezuela	https://www.cia.gov/library/publications/the-world-factbook/geos/ve.html?Transportation	https://travel.state.gov/content/travel/en/international-travel/International-Travel-Country-Information-Pages/Venezuela.html	</v>
      <v xml:space="preserve">http://creativecommons.org/licenses/by-sa/3.0/			</v>
    </spb>
    <spb s="0">
      <v xml:space="preserve">Wikipedia	Wikipedia	Wikipedia	</v>
      <v xml:space="preserve">CC-BY-SA	CC-BY-SA	CC-BY-SA	</v>
      <v xml:space="preserve">http://en.wikipedia.org/wiki/Venezuela	http://es.wikipedia.org/wiki/Venezuela	http://fr.wikipedia.org/wiki/Venezuela	</v>
      <v xml:space="preserve">http://creativecommons.org/licenses/by-sa/3.0/	http://creativecommons.org/licenses/by-sa/3.0/	http://creativecommons.org/licenses/by-sa/3.0/	</v>
    </spb>
    <spb s="0">
      <v xml:space="preserve">Wikipedia	Wikipedia	</v>
      <v xml:space="preserve">CC-BY-SA	CC-BY-SA	</v>
      <v xml:space="preserve">http://en.wikipedia.org/wiki/Venezuela	http://es.wikipedia.org/wiki/Venezuela	</v>
      <v xml:space="preserve">http://creativecommons.org/licenses/by-sa/3.0/	http://creativecommons.org/licenses/by-sa/3.0/	</v>
    </spb>
    <spb s="0">
      <v xml:space="preserve">Wikipedia	</v>
      <v xml:space="preserve">CC-BY-SA	</v>
      <v xml:space="preserve">http://en.wikipedia.org/wiki/Venezuela	</v>
      <v xml:space="preserve">http://creativecommons.org/licenses/by-sa/3.0/	</v>
    </spb>
    <spb s="0">
      <v xml:space="preserve">Wikipedia	</v>
      <v xml:space="preserve">CC-BY-SA	</v>
      <v xml:space="preserve">http://es.wikipedia.org/wiki/Venezuela	</v>
      <v xml:space="preserve">http://creativecommons.org/licenses/by-sa/3.0/	</v>
    </spb>
    <spb s="0">
      <v xml:space="preserve">Cia	</v>
      <v xml:space="preserve">	</v>
      <v xml:space="preserve">https://www.cia.gov/library/publications/the-world-factbook/geos/ve.html?Transportation	</v>
      <v xml:space="preserve">	</v>
    </spb>
    <spb s="0">
      <v xml:space="preserve">Wikipedia	Wikipedia	Wikipedia	Cia	</v>
      <v xml:space="preserve">CC-BY-SA	CC-BY-SA	CC-BY-SA		</v>
      <v xml:space="preserve">http://en.wikipedia.org/wiki/Venezuela	http://es.wikipedia.org/wiki/Venezuela	http://fr.wikipedia.org/wiki/Venezuela	https://www.cia.gov/library/publications/the-world-factbook/geos/ve.html?Transportation	</v>
      <v xml:space="preserve">http://creativecommons.org/licenses/by-sa/3.0/	http://creativecommons.org/licenses/by-sa/3.0/	http://creativecommons.org/licenses/by-sa/3.0/		</v>
    </spb>
    <spb s="0">
      <v xml:space="preserve">Wikipedia	Cia	</v>
      <v xml:space="preserve">CC-BY-SA		</v>
      <v xml:space="preserve">http://en.wikipedia.org/wiki/Venezuela	https://www.cia.gov/library/publications/the-world-factbook/geos/ve.html?Transportation	</v>
      <v xml:space="preserve">http://creativecommons.org/licenses/by-sa/3.0/		</v>
    </spb>
    <spb s="26">
      <v>15</v>
      <v>110</v>
      <v>111</v>
      <v>112</v>
      <v>19</v>
      <v>112</v>
      <v>113</v>
      <v>114</v>
      <v>112</v>
      <v>113</v>
      <v>21</v>
      <v>113</v>
      <v>22</v>
      <v>115</v>
      <v>116</v>
      <v>117</v>
      <v>25</v>
      <v>115</v>
      <v>26</v>
      <v>27</v>
      <v>28</v>
      <v>115</v>
      <v>115</v>
      <v>110</v>
      <v>115</v>
      <v>116</v>
      <v>115</v>
      <v>29</v>
      <v>30</v>
      <v>31</v>
      <v>32</v>
      <v>115</v>
      <v>115</v>
      <v>115</v>
      <v>33</v>
      <v>115</v>
      <v>115</v>
      <v>115</v>
      <v>115</v>
      <v>115</v>
      <v>115</v>
      <v>115</v>
      <v>110</v>
    </spb>
    <spb s="27">
      <v>CPI</v>
      <v>GDP</v>
      <v>Area</v>
      <v>Image</v>
      <v>Name</v>
      <v>Population</v>
      <v>UniqueName</v>
      <v>VDPID/VSID</v>
      <v>Abbreviation</v>
      <v>Description</v>
      <v>National anthem</v>
      <v>Minimum wage</v>
      <v>LearnMoreOnLink</v>
      <v>Physicians per thousand</v>
      <v>Currency code</v>
      <v>Urban population</v>
      <v>CPI Change (%)</v>
      <v>Largest city</v>
      <v>Calling code</v>
      <v>Life expectancy</v>
      <v>Unemployment rate</v>
      <v>Birth rate</v>
      <v>Fertility rate</v>
      <v>Forested area (%)</v>
      <v>Infant mortality</v>
      <v>Agricultural land (%)</v>
      <v>Gasoline price</v>
      <v>Total tax rate</v>
      <v>Capital/Major City</v>
      <v>Out of pocket health expenditure (%)</v>
      <v>Maternal mortality ratio</v>
      <v>Electric power consumption</v>
      <v>Armed forces size</v>
      <v>Carbon dioxide emissions</v>
      <v>Fossil fuel energy consumption</v>
      <v>Gross primary education enrollment (%)</v>
      <v>Gross tertiary education enrollment (%)</v>
      <v>Population: Labor force participation (%)</v>
      <v>Population: Income share fourth 20%</v>
      <v>Population: Income share third 20%</v>
      <v>Population: Income share second 20%</v>
      <v>Population: Income share highest 10%</v>
      <v>Population: Income share lowest 10%</v>
      <v>Population: Income share highest 20%</v>
      <v>Population: Income share lowest 20%</v>
      <v>Market cap of listed companies</v>
    </spb>
    <spb s="3">
      <v>6</v>
      <v>Name</v>
      <v>LearnMoreOnLink</v>
    </spb>
    <spb s="16">
      <v>2016</v>
      <v>2014</v>
      <v>kilómetro cuadrado</v>
      <v>2019</v>
      <v>2001</v>
      <v>2019</v>
      <v>2016</v>
      <v>años (2018)</v>
      <v>2019</v>
      <v>por mil (2018)</v>
      <v>2018</v>
      <v>por mil (2018)</v>
      <v>2016</v>
      <v>2016</v>
      <v>por litro (2016)</v>
      <v>2019</v>
      <v>2015</v>
      <v>muertes por 100 000 (2017)</v>
      <v>kWh (2014)</v>
      <v>2017</v>
      <v>kilotones por año (2016)</v>
      <v>2013</v>
      <v>2017</v>
      <v>2009</v>
      <v>2019</v>
      <v>2006</v>
      <v>2006</v>
      <v>2006</v>
      <v>2006</v>
      <v>2006</v>
      <v>2006</v>
      <v>2006</v>
      <v>2002</v>
    </spb>
    <spb s="0">
      <v xml:space="preserve">Wikipedia	</v>
      <v xml:space="preserve">Public domain	</v>
      <v xml:space="preserve">http://es.wikipedia.org/wiki/Venezuela	</v>
      <v xml:space="preserve">http://en.wikipedia.org/wiki/Public_domain	</v>
    </spb>
    <spb s="0">
      <v xml:space="preserve">Wikipedia	</v>
      <v xml:space="preserve">CC-BY-SA	</v>
      <v xml:space="preserve">http://en.wikipedia.org/wiki/Yucatán	</v>
      <v xml:space="preserve">http://creativecommons.org/licenses/by-sa/3.0/	</v>
    </spb>
    <spb s="0">
      <v xml:space="preserve">Wikipedia	Wikipedia	</v>
      <v xml:space="preserve">CC-BY-SA	CC-BY-SA	</v>
      <v xml:space="preserve">http://es.wikipedia.org/wiki/Yucatán	http://pl.wikipedia.org/wiki/Jukatan_(stan)	</v>
      <v xml:space="preserve">http://creativecommons.org/licenses/by-sa/3.0/	http://creativecommons.org/licenses/by-sa/3.0/	</v>
    </spb>
    <spb s="0">
      <v xml:space="preserve">Wikipedia	</v>
      <v xml:space="preserve">CC-BY-SA	</v>
      <v xml:space="preserve">http://es.wikipedia.org/wiki/Yucatán	</v>
      <v xml:space="preserve">http://creativecommons.org/licenses/by-sa/3.0/	</v>
    </spb>
    <spb s="0">
      <v xml:space="preserve">Wikipedia	Wikipedia	Wikipedia	</v>
      <v xml:space="preserve">CC-BY-SA	CC-BY-SA	CC-BY-SA	</v>
      <v xml:space="preserve">http://en.wikipedia.org/wiki/Yucatán	http://es.wikipedia.org/wiki/Yucatán	http://pl.wikipedia.org/wiki/Jukatan_(stan)	</v>
      <v xml:space="preserve">http://creativecommons.org/licenses/by-sa/3.0/	http://creativecommons.org/licenses/by-sa/3.0/	http://creativecommons.org/licenses/by-sa/3.0/	</v>
    </spb>
    <spb s="1">
      <v>123</v>
      <v>124</v>
      <v>2</v>
      <v>123</v>
      <v>124</v>
      <v>123</v>
      <v>125</v>
      <v>126</v>
      <v>126</v>
      <v>126</v>
    </spb>
    <spb s="0">
      <v xml:space="preserve">	</v>
      <v xml:space="preserve">	</v>
      <v xml:space="preserve">https://es.wikipedia.org/wiki/Yucat%C3%A1n	</v>
      <v xml:space="preserve">https://creativecommons.org/licenses/by-sa/3.0	</v>
    </spb>
    <spb s="0">
      <v xml:space="preserve">Wikipedia	Cia	travel.state.gov	</v>
      <v xml:space="preserve">CC-BY-SA			</v>
      <v xml:space="preserve">http://en.wikipedia.org/wiki/Suriname	https://www.cia.gov/library/publications/the-world-factbook/geos/ns.html?Transportation	https://travel.state.gov/content/travel/en/international-travel/International-Travel-Country-Information-Pages/Suriname.html	</v>
      <v xml:space="preserve">http://creativecommons.org/licenses/by-sa/3.0/			</v>
    </spb>
    <spb s="0">
      <v xml:space="preserve">Wikipedia	</v>
      <v xml:space="preserve">CC-BY-SA	</v>
      <v xml:space="preserve">http://en.wikipedia.org/wiki/Suriname	</v>
      <v xml:space="preserve">http://creativecommons.org/licenses/by-sa/3.0/	</v>
    </spb>
    <spb s="0">
      <v xml:space="preserve">Wikipedia	Wikipedia	</v>
      <v xml:space="preserve">CC-BY-SA	CC-BY-SA	</v>
      <v xml:space="preserve">http://en.wikipedia.org/wiki/Suriname	http://es.wikipedia.org/wiki/Surinam	</v>
      <v xml:space="preserve">http://creativecommons.org/licenses/by-sa/3.0/	http://creativecommons.org/licenses/by-sa/3.0/	</v>
    </spb>
    <spb s="0">
      <v xml:space="preserve">Wikipedia	</v>
      <v xml:space="preserve">CC-BY-SA	</v>
      <v xml:space="preserve">http://es.wikipedia.org/wiki/Surinam	</v>
      <v xml:space="preserve">http://creativecommons.org/licenses/by-sa/3.0/	</v>
    </spb>
    <spb s="0">
      <v xml:space="preserve">Cia	</v>
      <v xml:space="preserve">	</v>
      <v xml:space="preserve">https://www.cia.gov/library/publications/the-world-factbook/geos/ns.html?Transportation	</v>
      <v xml:space="preserve">	</v>
    </spb>
    <spb s="0">
      <v xml:space="preserve">Wikipedia	Wikipedia	Wikipedia	Cia	</v>
      <v xml:space="preserve">CC-BY-SA	CC-BY-SA	CC-BY-SA		</v>
      <v xml:space="preserve">http://en.wikipedia.org/wiki/Suriname	http://es.wikipedia.org/wiki/Surinam	http://fr.wikipedia.org/wiki/Suriname	https://www.cia.gov/library/publications/the-world-factbook/geos/ns.html?Transportation	</v>
      <v xml:space="preserve">http://creativecommons.org/licenses/by-sa/3.0/	http://creativecommons.org/licenses/by-sa/3.0/	http://creativecommons.org/licenses/by-sa/3.0/		</v>
    </spb>
    <spb s="0">
      <v xml:space="preserve">Wikipedia	Cia	</v>
      <v xml:space="preserve">CC-BY-SA		</v>
      <v xml:space="preserve">http://en.wikipedia.org/wiki/Suriname	https://www.cia.gov/library/publications/the-world-factbook/geos/ns.html?Transportation	</v>
      <v xml:space="preserve">http://creativecommons.org/licenses/by-sa/3.0/		</v>
    </spb>
    <spb s="28">
      <v>15</v>
      <v>129</v>
      <v>130</v>
      <v>131</v>
      <v>19</v>
      <v>131</v>
      <v>130</v>
      <v>132</v>
      <v>131</v>
      <v>21</v>
      <v>130</v>
      <v>22</v>
      <v>133</v>
      <v>134</v>
      <v>135</v>
      <v>25</v>
      <v>133</v>
      <v>26</v>
      <v>27</v>
      <v>28</v>
      <v>133</v>
      <v>133</v>
      <v>133</v>
      <v>129</v>
      <v>133</v>
      <v>134</v>
      <v>133</v>
      <v>29</v>
      <v>30</v>
      <v>31</v>
      <v>32</v>
      <v>133</v>
      <v>133</v>
      <v>133</v>
      <v>33</v>
      <v>133</v>
      <v>133</v>
      <v>133</v>
      <v>133</v>
      <v>133</v>
      <v>133</v>
    </spb>
    <spb s="29">
      <v>CPI</v>
      <v>GDP</v>
      <v>Area</v>
      <v>Image</v>
      <v>Name</v>
      <v>Population</v>
      <v>UniqueName</v>
      <v>VDPID/VSID</v>
      <v>Abbreviation</v>
      <v>Description</v>
      <v>National anthem</v>
      <v>LearnMoreOnLink</v>
      <v>Physicians per thousand</v>
      <v>Currency code</v>
      <v>Urban population</v>
      <v>CPI Change (%)</v>
      <v>Largest city</v>
      <v>Calling code</v>
      <v>Life expectancy</v>
      <v>Unemployment rate</v>
      <v>Birth rate</v>
      <v>Fertility rate</v>
      <v>Forested area (%)</v>
      <v>Infant mortality</v>
      <v>Agricultural land (%)</v>
      <v>Tax revenue (%)</v>
      <v>Gasoline price</v>
      <v>Total tax rate</v>
      <v>Capital/Major City</v>
      <v>Out of pocket health expenditure (%)</v>
      <v>Maternal mortality ratio</v>
      <v>Electric power consumption</v>
      <v>Armed forces size</v>
      <v>Carbon dioxide emissions</v>
      <v>Fossil fuel energy consumption</v>
      <v>Gross primary education enrollment (%)</v>
      <v>Gross tertiary education enrollment (%)</v>
      <v>Population: Labor force participation (%)</v>
      <v>Population: Income share fourth 20%</v>
      <v>Population: Income share third 20%</v>
      <v>Population: Income share second 20%</v>
      <v>Population: Income share highest 10%</v>
      <v>Population: Income share highest 20%</v>
      <v>Population: Income share lowest 20%</v>
    </spb>
    <spb s="3">
      <v>7</v>
      <v>Name</v>
      <v>LearnMoreOnLink</v>
    </spb>
    <spb s="30">
      <v>2019</v>
      <v>2019</v>
      <v>kilómetro cuadrado</v>
      <v>2019</v>
      <v>2018</v>
      <v>2019</v>
      <v>2017</v>
      <v>años (2018)</v>
      <v>2019</v>
      <v>por mil (2018)</v>
      <v>2018</v>
      <v>por mil (2018)</v>
      <v>2016</v>
      <v>2016</v>
      <v>2012</v>
      <v>por litro (2014)</v>
      <v>2019</v>
      <v>2015</v>
      <v>muertes por 100 000 (2017)</v>
      <v>kWh (2014)</v>
      <v>2017</v>
      <v>kilotones por año (2016)</v>
      <v>2014</v>
      <v>2018</v>
      <v>2002</v>
      <v>2019</v>
      <v>1999</v>
      <v>1999</v>
      <v>1999</v>
      <v>1999</v>
      <v>1999</v>
      <v>1999</v>
    </spb>
    <spb s="0">
      <v xml:space="preserve">	</v>
      <v xml:space="preserve">	</v>
      <v xml:space="preserve">https://es.wikipedia.org/wiki/Surinam	</v>
      <v xml:space="preserve">https://creativecommons.org/licenses/by-sa/3.0	</v>
    </spb>
    <spb s="0">
      <v xml:space="preserve">Wikipedia	</v>
      <v xml:space="preserve">CC-BY-SA	</v>
      <v xml:space="preserve">http://en.wikipedia.org/wiki/Baja_California_Sur	</v>
      <v xml:space="preserve">http://creativecommons.org/licenses/by-sa/3.0/	</v>
    </spb>
    <spb s="0">
      <v xml:space="preserve">Wikipedia	Wikipedia	</v>
      <v xml:space="preserve">CC-BY-SA	CC-BY-SA	</v>
      <v xml:space="preserve">http://en.wikipedia.org/wiki/Baja_California_Sur	http://es.wikipedia.org/wiki/Baja_California_Sur	</v>
      <v xml:space="preserve">http://creativecommons.org/licenses/by-sa/3.0/	http://creativecommons.org/licenses/by-sa/3.0/	</v>
    </spb>
    <spb s="0">
      <v xml:space="preserve">Wikipedia	</v>
      <v xml:space="preserve">CC-BY-SA	</v>
      <v xml:space="preserve">http://es.wikipedia.org/wiki/Baja_California_Sur	</v>
      <v xml:space="preserve">http://creativecommons.org/licenses/by-sa/3.0/	</v>
    </spb>
    <spb s="17">
      <v>141</v>
      <v>142</v>
      <v>2</v>
      <v>141</v>
      <v>142</v>
      <v>141</v>
      <v>143</v>
      <v>142</v>
      <v>142</v>
    </spb>
    <spb s="0">
      <v xml:space="preserve">	</v>
      <v xml:space="preserve">	</v>
      <v xml:space="preserve">https://es.wikipedia.org/wiki/Baja_California_Sur	</v>
      <v xml:space="preserve">https://creativecommons.org/licenses/by-sa/3.0	</v>
    </spb>
    <spb s="0">
      <v xml:space="preserve">Wikipedia	Cia	travel.state.gov	</v>
      <v xml:space="preserve">CC-BY-SA			</v>
      <v xml:space="preserve">http://en.wikipedia.org/wiki/Honduras	https://www.cia.gov/library/publications/the-world-factbook/geos/ho.html?Transportation	https://travel.state.gov/content/travel/en/international-travel/International-Travel-Country-Information-Pages/Honduras.html	</v>
      <v xml:space="preserve">http://creativecommons.org/licenses/by-sa/3.0/			</v>
    </spb>
    <spb s="0">
      <v xml:space="preserve">Wikipedia	Wikipedia	</v>
      <v xml:space="preserve">CC-BY-SA	CC-BY-SA	</v>
      <v xml:space="preserve">http://en.wikipedia.org/wiki/Honduras	http://es.wikipedia.org/wiki/Honduras	</v>
      <v xml:space="preserve">http://creativecommons.org/licenses/by-sa/3.0/	http://creativecommons.org/licenses/by-sa/3.0/	</v>
    </spb>
    <spb s="0">
      <v xml:space="preserve">Wikipedia	</v>
      <v xml:space="preserve">CC-BY-SA	</v>
      <v xml:space="preserve">http://en.wikipedia.org/wiki/Honduras	</v>
      <v xml:space="preserve">http://creativecommons.org/licenses/by-sa/3.0/	</v>
    </spb>
    <spb s="0">
      <v xml:space="preserve">Wikipedia	</v>
      <v xml:space="preserve">CC-BY-SA	</v>
      <v xml:space="preserve">http://es.wikipedia.org/wiki/Honduras	</v>
      <v xml:space="preserve">http://creativecommons.org/licenses/by-sa/3.0/	</v>
    </spb>
    <spb s="0">
      <v xml:space="preserve">Cia	</v>
      <v xml:space="preserve">	</v>
      <v xml:space="preserve">https://www.cia.gov/library/publications/the-world-factbook/geos/ho.html?Transportation	</v>
      <v xml:space="preserve">	</v>
    </spb>
    <spb s="0">
      <v xml:space="preserve">Wikipedia	Wikipedia	Wikipedia	Cia	</v>
      <v xml:space="preserve">CC-BY-SA	CC-BY-SA	CC-BY-SA		</v>
      <v xml:space="preserve">http://en.wikipedia.org/wiki/Honduras	http://es.wikipedia.org/wiki/Honduras	http://fr.wikipedia.org/wiki/Honduras	https://www.cia.gov/library/publications/the-world-factbook/geos/ho.html?Transportation	</v>
      <v xml:space="preserve">http://creativecommons.org/licenses/by-sa/3.0/	http://creativecommons.org/licenses/by-sa/3.0/	http://creativecommons.org/licenses/by-sa/3.0/		</v>
    </spb>
    <spb s="0">
      <v xml:space="preserve">Wikipedia	Cia	</v>
      <v xml:space="preserve">CC-BY-SA		</v>
      <v xml:space="preserve">http://en.wikipedia.org/wiki/Honduras	https://www.cia.gov/library/publications/the-world-factbook/geos/ho.html?Transportation	</v>
      <v xml:space="preserve">http://creativecommons.org/licenses/by-sa/3.0/		</v>
    </spb>
    <spb s="11">
      <v>15</v>
      <v>146</v>
      <v>147</v>
      <v>147</v>
      <v>19</v>
      <v>147</v>
      <v>148</v>
      <v>149</v>
      <v>147</v>
      <v>148</v>
      <v>21</v>
      <v>148</v>
      <v>22</v>
      <v>150</v>
      <v>151</v>
      <v>152</v>
      <v>25</v>
      <v>150</v>
      <v>26</v>
      <v>27</v>
      <v>28</v>
      <v>150</v>
      <v>150</v>
      <v>150</v>
      <v>146</v>
      <v>150</v>
      <v>151</v>
      <v>150</v>
      <v>29</v>
      <v>30</v>
      <v>31</v>
      <v>32</v>
      <v>150</v>
      <v>150</v>
      <v>150</v>
      <v>33</v>
      <v>150</v>
      <v>150</v>
      <v>150</v>
      <v>150</v>
      <v>150</v>
      <v>150</v>
      <v>150</v>
    </spb>
    <spb s="13">
      <v>2019</v>
      <v>2019</v>
      <v>kilómetro cuadrado</v>
      <v>2019</v>
      <v>2017</v>
      <v>2019</v>
      <v>2019</v>
      <v>años (2018)</v>
      <v>2019</v>
      <v>por mil (2018)</v>
      <v>2018</v>
      <v>por mil (2018)</v>
      <v>2016</v>
      <v>2016</v>
      <v>2015</v>
      <v>por litro (2016)</v>
      <v>2019</v>
      <v>2015</v>
      <v>muertes por 100 000 (2017)</v>
      <v>kWh (2014)</v>
      <v>2017</v>
      <v>kilotones por año (2016)</v>
      <v>2014</v>
      <v>2017</v>
      <v>2018</v>
      <v>2019</v>
      <v>2018</v>
      <v>2018</v>
      <v>2018</v>
      <v>2018</v>
      <v>2018</v>
      <v>2018</v>
      <v>2018</v>
    </spb>
    <spb s="0">
      <v xml:space="preserve">	</v>
      <v xml:space="preserve">	</v>
      <v xml:space="preserve">https://es.wikipedia.org/wiki/Honduras	</v>
      <v xml:space="preserve">https://creativecommons.org/licenses/by-sa/3.0	</v>
    </spb>
    <spb s="0">
      <v xml:space="preserve">Wikipedia	</v>
      <v xml:space="preserve">CC-BY-SA	</v>
      <v xml:space="preserve">http://en.wikipedia.org/wiki/Guerrero	</v>
      <v xml:space="preserve">http://creativecommons.org/licenses/by-sa/3.0/	</v>
    </spb>
    <spb s="0">
      <v xml:space="preserve">Wikipedia	Wikipedia	</v>
      <v xml:space="preserve">CC-BY-SA	CC-BY-SA	</v>
      <v xml:space="preserve">http://en.wikipedia.org/wiki/Guerrero	http://es.wikipedia.org/wiki/Estado_de_Guerrero	</v>
      <v xml:space="preserve">http://creativecommons.org/licenses/by-sa/3.0/	http://creativecommons.org/licenses/by-sa/3.0/	</v>
    </spb>
    <spb s="0">
      <v xml:space="preserve">Wikipedia	</v>
      <v xml:space="preserve">CC-BY-SA	</v>
      <v xml:space="preserve">http://es.wikipedia.org/wiki/Estado_de_Guerrero	</v>
      <v xml:space="preserve">http://creativecommons.org/licenses/by-sa/3.0/	</v>
    </spb>
    <spb s="1">
      <v>156</v>
      <v>157</v>
      <v>2</v>
      <v>156</v>
      <v>157</v>
      <v>156</v>
      <v>158</v>
      <v>157</v>
      <v>157</v>
      <v>157</v>
    </spb>
    <spb s="0">
      <v xml:space="preserve">	</v>
      <v xml:space="preserve">	</v>
      <v xml:space="preserve">https://es.wikipedia.org/wiki/Estado_de_Guerrero	</v>
      <v xml:space="preserve">https://creativecommons.org/licenses/by-sa/3.0	</v>
    </spb>
    <spb s="0">
      <v xml:space="preserve">Wikipedia	Cia	travel.state.gov	</v>
      <v xml:space="preserve">CC-BY-SA			</v>
      <v xml:space="preserve">http://en.wikipedia.org/wiki/Ecuador	https://www.cia.gov/library/publications/the-world-factbook/geos/ec.html?Transportation	https://travel.state.gov/content/travel/en/international-travel/International-Travel-Country-Information-Pages/Ecuador.html	</v>
      <v xml:space="preserve">http://creativecommons.org/licenses/by-sa/3.0/			</v>
    </spb>
    <spb s="0">
      <v xml:space="preserve">Wikipedia	</v>
      <v xml:space="preserve">CC-BY-SA	</v>
      <v xml:space="preserve">http://en.wikipedia.org/wiki/Ecuador	</v>
      <v xml:space="preserve">http://creativecommons.org/licenses/by-sa/3.0/	</v>
    </spb>
    <spb s="0">
      <v xml:space="preserve">Wikipedia	Wikipedia	</v>
      <v xml:space="preserve">CC-BY-SA	CC-BY-SA	</v>
      <v xml:space="preserve">http://en.wikipedia.org/wiki/Ecuador	http://es.wikipedia.org/wiki/Ecuador	</v>
      <v xml:space="preserve">http://creativecommons.org/licenses/by-sa/3.0/	http://creativecommons.org/licenses/by-sa/3.0/	</v>
    </spb>
    <spb s="0">
      <v xml:space="preserve">Wikipedia	</v>
      <v xml:space="preserve">CC-BY-SA	</v>
      <v xml:space="preserve">http://es.wikipedia.org/wiki/Ecuador	</v>
      <v xml:space="preserve">http://creativecommons.org/licenses/by-sa/3.0/	</v>
    </spb>
    <spb s="0">
      <v xml:space="preserve">Cia	</v>
      <v xml:space="preserve">	</v>
      <v xml:space="preserve">https://www.cia.gov/library/publications/the-world-factbook/geos/ec.html?Transportation	</v>
      <v xml:space="preserve">	</v>
    </spb>
    <spb s="0">
      <v xml:space="preserve">Wikipedia	Wikipedia	Cia	</v>
      <v xml:space="preserve">CC-BY-SA	CC-BY-SA		</v>
      <v xml:space="preserve">http://en.wikipedia.org/wiki/Ecuador	http://es.wikipedia.org/wiki/Ecuador	https://www.cia.gov/library/publications/the-world-factbook/geos/ec.html?Transportation	</v>
      <v xml:space="preserve">http://creativecommons.org/licenses/by-sa/3.0/	http://creativecommons.org/licenses/by-sa/3.0/		</v>
    </spb>
    <spb s="0">
      <v xml:space="preserve">Wikipedia	Cia	</v>
      <v xml:space="preserve">CC-BY-SA		</v>
      <v xml:space="preserve">http://en.wikipedia.org/wiki/Ecuador	https://www.cia.gov/library/publications/the-world-factbook/geos/ec.html?Transportation	</v>
      <v xml:space="preserve">http://creativecommons.org/licenses/by-sa/3.0/		</v>
    </spb>
    <spb s="26">
      <v>15</v>
      <v>161</v>
      <v>162</v>
      <v>163</v>
      <v>19</v>
      <v>163</v>
      <v>162</v>
      <v>164</v>
      <v>163</v>
      <v>162</v>
      <v>21</v>
      <v>162</v>
      <v>22</v>
      <v>165</v>
      <v>166</v>
      <v>167</v>
      <v>25</v>
      <v>165</v>
      <v>26</v>
      <v>27</v>
      <v>28</v>
      <v>165</v>
      <v>165</v>
      <v>161</v>
      <v>165</v>
      <v>166</v>
      <v>165</v>
      <v>29</v>
      <v>30</v>
      <v>31</v>
      <v>32</v>
      <v>165</v>
      <v>165</v>
      <v>165</v>
      <v>33</v>
      <v>165</v>
      <v>165</v>
      <v>165</v>
      <v>165</v>
      <v>165</v>
      <v>165</v>
      <v>165</v>
      <v>161</v>
    </spb>
    <spb s="16">
      <v>2019</v>
      <v>2019</v>
      <v>kilómetro cuadrado</v>
      <v>2019</v>
      <v>2016</v>
      <v>2019</v>
      <v>2019</v>
      <v>años (2018)</v>
      <v>2019</v>
      <v>por mil (2018)</v>
      <v>2018</v>
      <v>por mil (2018)</v>
      <v>2016</v>
      <v>2016</v>
      <v>por litro (2016)</v>
      <v>2019</v>
      <v>2015</v>
      <v>muertes por 100 000 (2017)</v>
      <v>kWh (2014)</v>
      <v>2017</v>
      <v>kilotones por año (2016)</v>
      <v>2014</v>
      <v>2018</v>
      <v>2015</v>
      <v>2019</v>
      <v>2018</v>
      <v>2018</v>
      <v>2018</v>
      <v>2018</v>
      <v>2018</v>
      <v>2018</v>
      <v>2018</v>
      <v>2000</v>
    </spb>
    <spb s="0">
      <v xml:space="preserve">Wikipedia	</v>
      <v xml:space="preserve">Public domain	</v>
      <v xml:space="preserve">http://es.wikipedia.org/wiki/Ecuador	</v>
      <v xml:space="preserve">http://en.wikipedia.org/wiki/Public_domain	</v>
    </spb>
    <spb s="0">
      <v xml:space="preserve">Wikipedia	</v>
      <v xml:space="preserve">CC-BY-SA	</v>
      <v xml:space="preserve">http://en.wikipedia.org/wiki/Veracruz	</v>
      <v xml:space="preserve">http://creativecommons.org/licenses/by-sa/3.0/	</v>
    </spb>
    <spb s="0">
      <v xml:space="preserve">Wikipedia	Wikipedia	</v>
      <v xml:space="preserve">CC-BY-SA	CC-BY-SA	</v>
      <v xml:space="preserve">http://en.wikipedia.org/wiki/Veracruz	http://es.wikipedia.org/wiki/Veracruz_de_Ignacio_de_la_Llave	</v>
      <v xml:space="preserve">http://creativecommons.org/licenses/by-sa/3.0/	http://creativecommons.org/licenses/by-sa/3.0/	</v>
    </spb>
    <spb s="0">
      <v xml:space="preserve">Wikipedia	</v>
      <v xml:space="preserve">CC-BY-SA	</v>
      <v xml:space="preserve">http://es.wikipedia.org/wiki/Veracruz_de_Ignacio_de_la_Llave	</v>
      <v xml:space="preserve">http://creativecommons.org/licenses/by-sa/3.0/	</v>
    </spb>
    <spb s="1">
      <v>171</v>
      <v>172</v>
      <v>2</v>
      <v>171</v>
      <v>172</v>
      <v>171</v>
      <v>173</v>
      <v>172</v>
      <v>172</v>
      <v>172</v>
    </spb>
    <spb s="0">
      <v xml:space="preserve">	</v>
      <v xml:space="preserve">	</v>
      <v xml:space="preserve">https://es.wikipedia.org/wiki/Veracruz_de_Ignacio_de_la_Llave	</v>
      <v xml:space="preserve">https://creativecommons.org/licenses/by-sa/3.0	</v>
    </spb>
    <spb s="0">
      <v xml:space="preserve">Wikipedia	</v>
      <v xml:space="preserve">CC-BY-SA	</v>
      <v xml:space="preserve">http://en.wikipedia.org/wiki/Chihuahua_(state)	</v>
      <v xml:space="preserve">http://creativecommons.org/licenses/by-sa/3.0/	</v>
    </spb>
    <spb s="0">
      <v xml:space="preserve">Wikipedia	Wikipedia	</v>
      <v xml:space="preserve">CC-BY-SA	CC-BY-SA	</v>
      <v xml:space="preserve">http://en.wikipedia.org/wiki/Chihuahua_(state)	http://es.wikipedia.org/wiki/Chihuahua	</v>
      <v xml:space="preserve">http://creativecommons.org/licenses/by-sa/3.0/	http://creativecommons.org/licenses/by-sa/3.0/	</v>
    </spb>
    <spb s="0">
      <v xml:space="preserve">Wikipedia	</v>
      <v xml:space="preserve">CC-BY-SA	</v>
      <v xml:space="preserve">http://es.wikipedia.org/wiki/Chihuahua	</v>
      <v xml:space="preserve">http://creativecommons.org/licenses/by-sa/3.0/	</v>
    </spb>
    <spb s="1">
      <v>176</v>
      <v>177</v>
      <v>2</v>
      <v>176</v>
      <v>177</v>
      <v>176</v>
      <v>178</v>
      <v>177</v>
      <v>177</v>
      <v>177</v>
    </spb>
    <spb s="0">
      <v xml:space="preserve">	</v>
      <v xml:space="preserve">	</v>
      <v xml:space="preserve">https://es.wikipedia.org/wiki/Chihuahua	</v>
      <v xml:space="preserve">https://creativecommons.org/licenses/by-sa/3.0	</v>
    </spb>
    <spb s="0">
      <v xml:space="preserve">Wikipedia	</v>
      <v xml:space="preserve">CC-BY-SA	</v>
      <v xml:space="preserve">http://en.wikipedia.org/wiki/Sinaloa	</v>
      <v xml:space="preserve">http://creativecommons.org/licenses/by-sa/3.0/	</v>
    </spb>
    <spb s="0">
      <v xml:space="preserve">Wikipedia	Wikipedia	</v>
      <v xml:space="preserve">CC-BY-SA	CC-BY-SA	</v>
      <v xml:space="preserve">http://en.wikipedia.org/wiki/Sinaloa	http://es.wikipedia.org/wiki/Sinaloa	</v>
      <v xml:space="preserve">http://creativecommons.org/licenses/by-sa/3.0/	http://creativecommons.org/licenses/by-sa/3.0/	</v>
    </spb>
    <spb s="0">
      <v xml:space="preserve">Wikipedia	</v>
      <v xml:space="preserve">CC-BY-SA	</v>
      <v xml:space="preserve">http://es.wikipedia.org/wiki/Sinaloa	</v>
      <v xml:space="preserve">http://creativecommons.org/licenses/by-sa/3.0/	</v>
    </spb>
    <spb s="1">
      <v>181</v>
      <v>182</v>
      <v>2</v>
      <v>181</v>
      <v>182</v>
      <v>181</v>
      <v>183</v>
      <v>182</v>
      <v>182</v>
      <v>182</v>
    </spb>
    <spb s="0">
      <v xml:space="preserve">	</v>
      <v xml:space="preserve">	</v>
      <v xml:space="preserve">https://es.wikipedia.org/wiki/Sinaloa	</v>
      <v xml:space="preserve">https://creativecommons.org/licenses/by-sa/3.0	</v>
    </spb>
    <spb s="0">
      <v xml:space="preserve">	</v>
      <v xml:space="preserve">	</v>
      <v xml:space="preserve">https://en.wikipedia.org	</v>
      <v xml:space="preserve">https://creativecommons.org/licenses/by-sa/3.0	</v>
    </spb>
    <spb s="0">
      <v xml:space="preserve">Wikipedia	</v>
      <v xml:space="preserve">CC-BY-SA	</v>
      <v xml:space="preserve">http://en.wikipedia.org/wiki/Tabasco	</v>
      <v xml:space="preserve">http://creativecommons.org/licenses/by-sa/3.0/	</v>
    </spb>
    <spb s="0">
      <v xml:space="preserve">Wikipedia	Wikipedia	</v>
      <v xml:space="preserve">CC-BY-SA	CC-BY-SA	</v>
      <v xml:space="preserve">http://en.wikipedia.org/wiki/Tabasco	http://es.wikipedia.org/wiki/Tabasco	</v>
      <v xml:space="preserve">http://creativecommons.org/licenses/by-sa/3.0/	http://creativecommons.org/licenses/by-sa/3.0/	</v>
    </spb>
    <spb s="1">
      <v>186</v>
      <v>186</v>
      <v>2</v>
      <v>186</v>
      <v>186</v>
      <v>187</v>
      <v>186</v>
      <v>188</v>
      <v>188</v>
      <v>188</v>
    </spb>
    <spb s="0">
      <v xml:space="preserve">	</v>
      <v xml:space="preserve">	</v>
      <v xml:space="preserve">https://es.wikipedia.org/wiki/Tabasco	</v>
      <v xml:space="preserve">https://creativecommons.org/licenses/by-sa/3.0	</v>
    </spb>
  </spbData>
</supportingPropertyBags>
</file>

<file path=xl/richData/rdsupportingpropertybagstructure.xml><?xml version="1.0" encoding="utf-8"?>
<spbStructures xmlns="http://schemas.microsoft.com/office/spreadsheetml/2017/richdata2" count="31">
  <s>
    <k n="SourceText" t="s"/>
    <k n="LicenseText" t="s"/>
    <k n="SourceAddress" t="s"/>
    <k n="LicenseAddress" t="s"/>
  </s>
  <s>
    <k n="`Área" t="spb"/>
    <k n="Nombre" t="spb"/>
    <k n="Hogares" t="spb"/>
    <k n="Población" t="spb"/>
    <k n="UniqueName" t="spb"/>
    <k n="Abreviatura" t="spb"/>
    <k n="Descripción" t="spb"/>
    <k n="País o región" t="spb"/>
    <k n="Ciudad más grande" t="spb"/>
    <k n="Capital/ciudad principal" t="spb"/>
  </s>
  <s>
    <k n="Área" t="s"/>
    <k n="Imagen" t="s"/>
    <k n="Nombre" t="s"/>
    <k n="Hogares" t="s"/>
    <k n="Población" t="s"/>
    <k n="UniqueName" t="s"/>
    <k n="VDPID/VSID" t="s"/>
    <k n="Abreviatura" t="s"/>
    <k n="Descripción" t="s"/>
    <k n="País o región" t="s"/>
    <k n="LearnMoreOnLink" t="s"/>
    <k n="Ciudad más grande" t="s"/>
    <k n="Capital/ciudad principal" t="s"/>
  </s>
  <s>
    <k n="^Order" t="spba"/>
    <k n="TitleProperty" t="s"/>
    <k n="SubTitleProperty" t="s"/>
  </s>
  <s>
    <k n="ShowInCardView" t="b"/>
    <k n="ShowInDotNotation" t="b"/>
    <k n="ShowInAutoComplete" t="b"/>
  </s>
  <s>
    <k n="ShowInDotNotation" t="b"/>
    <k n="ShowInAutoComplete" t="b"/>
  </s>
  <s>
    <k n="UniqueName" t="spb"/>
    <k n="VDPID/VSID" t="spb"/>
    <k n="Descripción" t="spb"/>
    <k n="LearnMoreOnLink" t="spb"/>
  </s>
  <s>
    <k n="Imagen" t="i"/>
    <k n="Nombre" t="i"/>
    <k n="Descripción" t="i"/>
  </s>
  <s>
    <k n="link" t="s"/>
    <k n="logo" t="s"/>
    <k n="name" t="s"/>
  </s>
  <s>
    <k n="`Área" t="s"/>
    <k n="Hogares" t="s"/>
    <k n="Población" t="s"/>
  </s>
  <s>
    <k n="_Self" t="i"/>
  </s>
  <s>
    <k n="IPC" t="spb"/>
    <k n="PIB" t="spb"/>
    <k n="`Área" t="spb"/>
    <k n="Nombre" t="spb"/>
    <k n="Población" t="spb"/>
    <k n="UniqueName" t="spb"/>
    <k n="Abreviatura" t="spb"/>
    <k n="Descripción" t="spb"/>
    <k n="Himno nacional" t="spb"/>
    <k n="Salario mínimo" t="spb"/>
    <k n="Médicos por mil" t="spb"/>
    <k n="Código de moneda" t="spb"/>
    <k n="Población urbana" t="spb"/>
    <k n="Cambio de IPC (%)" t="spb"/>
    <k n="Ciudad más grande" t="spb"/>
    <k n="Código de llamada" t="spb"/>
    <k n="Esperanza de vida" t="spb"/>
    <k n="Tasa de desempleo" t="spb"/>
    <k n="Tasa de natalidad" t="spb"/>
    <k n="Tasa de fertilidad" t="spb"/>
    <k n="Mortalidad infantil" t="spb"/>
    <k n="Tierra agrícola (%)" t="spb"/>
    <k n="`Área de bosque (%)" t="spb"/>
    <k n="Ingresos fiscales (%)" t="spb"/>
    <k n="Precio de la gasolina" t="spb"/>
    <k n="Tasa de impuesto total" t="spb"/>
    <k n="Capital/ciudad principal" t="spb"/>
    <k n="Gastos de salud varios (%)"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k n="Población: cuarto 20% de participación de ingresos" t="spb"/>
    <k n="Población: tercer 20% de participación de ingresos" t="spb"/>
    <k n="Población: segundo 20% de participación de ingresos" t="spb"/>
    <k n="Población: 10% más alto de participación de ingresos" t="spb"/>
    <k n="Población: 10% más bajo de participación de ingresos" t="spb"/>
    <k n="Población: 20% más alto de participación de ingresos" t="spb"/>
    <k n="Población: 20% más bajo de participación de ingresos" t="spb"/>
  </s>
  <s>
    <k n="IPC" t="s"/>
    <k n="PIB" t="s"/>
    <k n="Área" t="s"/>
    <k n="Imagen" t="s"/>
    <k n="Nombre" t="s"/>
    <k n="Población" t="s"/>
    <k n="UniqueName" t="s"/>
    <k n="VDPID/VSID" t="s"/>
    <k n="Abreviatura" t="s"/>
    <k n="Descripción" t="s"/>
    <k n="Himno nacional" t="s"/>
    <k n="Salario mínimo" t="s"/>
    <k n="LearnMoreOnLink" t="s"/>
    <k n="Médicos por mil" t="s"/>
    <k n="Código de moneda" t="s"/>
    <k n="Población urbana" t="s"/>
    <k n="Cambio de IPC (%)" t="s"/>
    <k n="Ciudad más grande" t="s"/>
    <k n="Código de llamada" t="s"/>
    <k n="Esperanza de vida" t="s"/>
    <k n="Tasa de desempleo" t="s"/>
    <k n="Tasa de natalidad" t="s"/>
    <k n="Tasa de fertilidad" t="s"/>
    <k n="Área de bosque (%)" t="s"/>
    <k n="Mortalidad infantil" t="s"/>
    <k n="Tierra agrícola (%)" t="s"/>
    <k n="Ingresos fiscales (%)" t="s"/>
    <k n="Precio de la gasolina" t="s"/>
    <k n="Tasa de impuesto total" t="s"/>
    <k n="Capital/ciudad princip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s>
  <s>
    <k n="IPC" t="s"/>
    <k n="PIB" t="s"/>
    <k n="`Área" t="s"/>
    <k n="Población" t="s"/>
    <k n="Médicos por mil" t="s"/>
    <k n="Población urbana" t="s"/>
    <k n="Cambio de IPC (%)" t="s"/>
    <k n="Esperanza de vida" t="s"/>
    <k n="Tasa de desempleo" t="s"/>
    <k n="Tasa de natalidad" t="s"/>
    <k n="Tasa de fertilidad" t="s"/>
    <k n="Mortalidad infantil" t="s"/>
    <k n="Tierra agrícola (%)" t="s"/>
    <k n="`Área de bosque (%)" t="s"/>
    <k n="Ingresos fiscales (%)" t="s"/>
    <k n="Precio de la gasolina" t="s"/>
    <k n="Tasa de impuesto tot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s>
  <s>
    <k n="IPC" t="spb"/>
    <k n="PIB" t="spb"/>
    <k n="`Área" t="spb"/>
    <k n="Nombre" t="spb"/>
    <k n="Población" t="spb"/>
    <k n="UniqueName" t="spb"/>
    <k n="Abreviatura" t="spb"/>
    <k n="Descripción" t="spb"/>
    <k n="Himno nacional" t="spb"/>
    <k n="Salario mínimo" t="spb"/>
    <k n="Médicos por mil" t="spb"/>
    <k n="Población urbana" t="spb"/>
    <k n="Cambio de IPC (%)" t="spb"/>
    <k n="Ciudad más grande" t="spb"/>
    <k n="Código de llamada" t="spb"/>
    <k n="Esperanza de vida" t="spb"/>
    <k n="Tasa de desempleo" t="spb"/>
    <k n="Tasa de natalidad" t="spb"/>
    <k n="Tasa de fertilidad" t="spb"/>
    <k n="Mortalidad infantil" t="spb"/>
    <k n="Tierra agrícola (%)" t="spb"/>
    <k n="`Área de bosque (%)" t="spb"/>
    <k n="Precio de la gasolina" t="spb"/>
    <k n="Tasa de impuesto total" t="spb"/>
    <k n="Capital/ciudad principal" t="spb"/>
    <k n="Gastos de salud varios (%)"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k n="Población: cuarto 20% de participación de ingresos" t="spb"/>
    <k n="Población: tercer 20% de participación de ingresos" t="spb"/>
    <k n="Población: segundo 20% de participación de ingresos" t="spb"/>
    <k n="Población: 10% más alto de participación de ingresos" t="spb"/>
    <k n="Población: 10% más bajo de participación de ingresos" t="spb"/>
    <k n="Población: 20% más alto de participación de ingresos" t="spb"/>
    <k n="Población: 20% más bajo de participación de ingresos" t="spb"/>
    <k n="Capitalización de mercado de las sociedades cotizadas" t="spb"/>
  </s>
  <s>
    <k n="IPC" t="s"/>
    <k n="PIB" t="s"/>
    <k n="Área" t="s"/>
    <k n="Imagen" t="s"/>
    <k n="Nombre" t="s"/>
    <k n="Población" t="s"/>
    <k n="UniqueName" t="s"/>
    <k n="VDPID/VSID" t="s"/>
    <k n="Abreviatura" t="s"/>
    <k n="Descripción" t="s"/>
    <k n="Himno nacional" t="s"/>
    <k n="Salario mínimo" t="s"/>
    <k n="LearnMoreOnLink" t="s"/>
    <k n="Médicos por mil" t="s"/>
    <k n="Población urbana" t="s"/>
    <k n="Cambio de IPC (%)" t="s"/>
    <k n="Ciudad más grande" t="s"/>
    <k n="Código de llamada" t="s"/>
    <k n="Esperanza de vida" t="s"/>
    <k n="Tasa de desempleo" t="s"/>
    <k n="Tasa de natalidad" t="s"/>
    <k n="Tasa de fertilidad" t="s"/>
    <k n="Área de bosque (%)" t="s"/>
    <k n="Mortalidad infantil" t="s"/>
    <k n="Tierra agrícola (%)" t="s"/>
    <k n="Precio de la gasolina" t="s"/>
    <k n="Tasa de impuesto total" t="s"/>
    <k n="Capital/ciudad princip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k n="Capitalización de mercado de las sociedades cotizadas" t="s"/>
  </s>
  <s>
    <k n="IPC" t="s"/>
    <k n="PIB" t="s"/>
    <k n="`Área" t="s"/>
    <k n="Población" t="s"/>
    <k n="Médicos por mil" t="s"/>
    <k n="Población urbana" t="s"/>
    <k n="Cambio de IPC (%)" t="s"/>
    <k n="Esperanza de vida" t="s"/>
    <k n="Tasa de desempleo" t="s"/>
    <k n="Tasa de natalidad" t="s"/>
    <k n="Tasa de fertilidad" t="s"/>
    <k n="Mortalidad infantil" t="s"/>
    <k n="Tierra agrícola (%)" t="s"/>
    <k n="`Área de bosque (%)" t="s"/>
    <k n="Precio de la gasolina" t="s"/>
    <k n="Tasa de impuesto tot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k n="Capitalización de mercado de las sociedades cotizadas" t="s"/>
  </s>
  <s>
    <k n="`Área" t="spb"/>
    <k n="Nombre" t="spb"/>
    <k n="Hogares" t="spb"/>
    <k n="Población" t="spb"/>
    <k n="UniqueName" t="spb"/>
    <k n="Abreviatura" t="spb"/>
    <k n="Descripción" t="spb"/>
    <k n="País o región" t="spb"/>
    <k n="Capital/ciudad principal" t="spb"/>
  </s>
  <s>
    <k n="PIB" t="spb"/>
    <k n="`Área" t="spb"/>
    <k n="Nombre" t="spb"/>
    <k n="Población" t="spb"/>
    <k n="UniqueName" t="spb"/>
    <k n="Abreviatura" t="spb"/>
    <k n="Descripción" t="spb"/>
    <k n="Himno nacional" t="spb"/>
    <k n="Nombre oficial" t="spb"/>
    <k n="Salario mínimo" t="spb"/>
    <k n="Médicos por mil" t="spb"/>
    <k n="Código de moneda" t="spb"/>
    <k n="Población urbana" t="spb"/>
    <k n="Ciudad más grande" t="spb"/>
    <k n="Código de llamada" t="spb"/>
    <k n="Esperanza de vida" t="spb"/>
    <k n="Tasa de desempleo" t="spb"/>
    <k n="Tasa de natalidad" t="spb"/>
    <k n="Tasa de fertilidad" t="spb"/>
    <k n="Mortalidad infantil" t="spb"/>
    <k n="Tierra agrícola (%)" t="spb"/>
    <k n="`Área de bosque (%)" t="spb"/>
    <k n="Precio de la gasolina" t="spb"/>
    <k n="Capital/ciudad principal"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s>
  <s>
    <k n="PIB" t="s"/>
    <k n="Área" t="s"/>
    <k n="Imagen" t="s"/>
    <k n="Nombre" t="s"/>
    <k n="Población" t="s"/>
    <k n="UniqueName" t="s"/>
    <k n="VDPID/VSID" t="s"/>
    <k n="Abreviatura" t="s"/>
    <k n="Descripción" t="s"/>
    <k n="Himno nacional" t="s"/>
    <k n="Nombre oficial" t="s"/>
    <k n="Salario mínimo" t="s"/>
    <k n="LearnMoreOnLink" t="s"/>
    <k n="Médicos por mil" t="s"/>
    <k n="Código de moneda" t="s"/>
    <k n="Población urbana" t="s"/>
    <k n="Ciudad más grande" t="s"/>
    <k n="Código de llamada" t="s"/>
    <k n="Esperanza de vida" t="s"/>
    <k n="Tasa de desempleo" t="s"/>
    <k n="Tasa de natalidad" t="s"/>
    <k n="Tasa de fertilidad" t="s"/>
    <k n="Área de bosque (%)" t="s"/>
    <k n="Mortalidad infantil" t="s"/>
    <k n="Tierra agrícola (%)" t="s"/>
    <k n="Precio de la gasolina" t="s"/>
    <k n="Capital/ciudad principal"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s>
  <s>
    <k n="UniqueName" t="spb"/>
    <k n="VDPID/VSID" t="spb"/>
    <k n="LearnMoreOnLink" t="spb"/>
  </s>
  <s>
    <k n="Imagen" t="i"/>
    <k n="Nombre" t="i"/>
  </s>
  <s>
    <k n="PIB" t="s"/>
    <k n="`Área" t="s"/>
    <k n="Población" t="s"/>
    <k n="Médicos por mil" t="s"/>
    <k n="Población urbana" t="s"/>
    <k n="Esperanza de vida" t="s"/>
    <k n="Tasa de desempleo" t="s"/>
    <k n="Tasa de natalidad" t="s"/>
    <k n="Tasa de fertilidad" t="s"/>
    <k n="Mortalidad infantil" t="s"/>
    <k n="Tierra agrícola (%)" t="s"/>
    <k n="`Área de bosque (%)" t="s"/>
    <k n="Precio de la gasolina"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s>
  <s>
    <k n="IPC" t="spb"/>
    <k n="PIB" t="spb"/>
    <k n="`Área" t="spb"/>
    <k n="Nombre" t="spb"/>
    <k n="Población" t="spb"/>
    <k n="UniqueName" t="spb"/>
    <k n="Abreviatura" t="spb"/>
    <k n="Descripción" t="spb"/>
    <k n="Himno nacional" t="spb"/>
    <k n="Salario mínimo" t="spb"/>
    <k n="Médicos por mil" t="spb"/>
    <k n="Código de moneda" t="spb"/>
    <k n="Población urbana" t="spb"/>
    <k n="Código de llamada" t="spb"/>
    <k n="Esperanza de vida" t="spb"/>
    <k n="Tasa de natalidad" t="spb"/>
    <k n="Tasa de fertilidad" t="spb"/>
    <k n="Mortalidad infantil" t="spb"/>
    <k n="Tierra agrícola (%)" t="spb"/>
    <k n="`Área de bosque (%)" t="spb"/>
    <k n="Ingresos fiscales (%)" t="spb"/>
    <k n="Precio de la gasolina" t="spb"/>
    <k n="Tasa de impuesto total" t="spb"/>
    <k n="Capital/ciudad principal" t="spb"/>
    <k n="Gastos de salud varios (%)"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k n="Población: cuarto 20% de participación de ingresos" t="spb"/>
    <k n="Población: tercer 20% de participación de ingresos" t="spb"/>
    <k n="Población: segundo 20% de participación de ingresos" t="spb"/>
    <k n="Población: 10% más alto de participación de ingresos" t="spb"/>
    <k n="Población: 10% más bajo de participación de ingresos" t="spb"/>
    <k n="Población: 20% más alto de participación de ingresos" t="spb"/>
    <k n="Población: 20% más bajo de participación de ingresos" t="spb"/>
    <k n="Capitalización de mercado de las sociedades cotizadas" t="spb"/>
  </s>
  <s>
    <k n="IPC" t="s"/>
    <k n="PIB" t="s"/>
    <k n="Área" t="s"/>
    <k n="Imagen" t="s"/>
    <k n="Nombre" t="s"/>
    <k n="Población" t="s"/>
    <k n="UniqueName" t="s"/>
    <k n="VDPID/VSID" t="s"/>
    <k n="Abreviatura" t="s"/>
    <k n="Descripción" t="s"/>
    <k n="Himno nacional" t="s"/>
    <k n="Salario mínimo" t="s"/>
    <k n="LearnMoreOnLink" t="s"/>
    <k n="Médicos por mil" t="s"/>
    <k n="Código de moneda" t="s"/>
    <k n="Población urbana" t="s"/>
    <k n="Cambio de IPC (%)" t="s"/>
    <k n="Ciudad más grande" t="s"/>
    <k n="Código de llamada" t="s"/>
    <k n="Esperanza de vida" t="s"/>
    <k n="Tasa de desempleo" t="s"/>
    <k n="Tasa de natalidad" t="s"/>
    <k n="Tasa de fertilidad" t="s"/>
    <k n="Área de bosque (%)" t="s"/>
    <k n="Mortalidad infantil" t="s"/>
    <k n="Tierra agrícola (%)" t="s"/>
    <k n="Ingresos fiscales (%)" t="s"/>
    <k n="Precio de la gasolina" t="s"/>
    <k n="Tasa de impuesto total" t="s"/>
    <k n="Capital/ciudad princip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k n="Capitalización de mercado de las sociedades cotizadas" t="s"/>
  </s>
  <s>
    <k n="IPC" t="s"/>
    <k n="PIB" t="s"/>
    <k n="`Área" t="s"/>
    <k n="Población" t="s"/>
    <k n="Médicos por mil" t="s"/>
    <k n="Población urbana" t="s"/>
    <k n="Cambio de IPC (%)" t="s"/>
    <k n="Esperanza de vida" t="s"/>
    <k n="Tasa de desempleo" t="s"/>
    <k n="Tasa de natalidad" t="s"/>
    <k n="Tasa de fertilidad" t="s"/>
    <k n="Mortalidad infantil" t="s"/>
    <k n="Tierra agrícola (%)" t="s"/>
    <k n="`Área de bosque (%)" t="s"/>
    <k n="Ingresos fiscales (%)" t="s"/>
    <k n="Precio de la gasolina" t="s"/>
    <k n="Tasa de impuesto tot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k n="Capitalización de mercado de las sociedades cotizadas" t="s"/>
  </s>
  <s>
    <k n="IPC" t="spb"/>
    <k n="PIB" t="spb"/>
    <k n="`Área" t="spb"/>
    <k n="Nombre" t="spb"/>
    <k n="Población" t="spb"/>
    <k n="UniqueName" t="spb"/>
    <k n="Abreviatura" t="spb"/>
    <k n="Descripción" t="spb"/>
    <k n="Himno nacional" t="spb"/>
    <k n="Salario mínimo" t="spb"/>
    <k n="Médicos por mil" t="spb"/>
    <k n="Código de moneda" t="spb"/>
    <k n="Población urbana" t="spb"/>
    <k n="Cambio de IPC (%)" t="spb"/>
    <k n="Ciudad más grande" t="spb"/>
    <k n="Código de llamada" t="spb"/>
    <k n="Esperanza de vida" t="spb"/>
    <k n="Tasa de desempleo" t="spb"/>
    <k n="Tasa de natalidad" t="spb"/>
    <k n="Tasa de fertilidad" t="spb"/>
    <k n="Mortalidad infantil" t="spb"/>
    <k n="Tierra agrícola (%)" t="spb"/>
    <k n="`Área de bosque (%)" t="spb"/>
    <k n="Precio de la gasolina" t="spb"/>
    <k n="Tasa de impuesto total" t="spb"/>
    <k n="Capital/ciudad principal" t="spb"/>
    <k n="Gastos de salud varios (%)"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k n="Población: cuarto 20% de participación de ingresos" t="spb"/>
    <k n="Población: tercer 20% de participación de ingresos" t="spb"/>
    <k n="Población: segundo 20% de participación de ingresos" t="spb"/>
    <k n="Población: 10% más alto de participación de ingresos" t="spb"/>
    <k n="Población: 10% más bajo de participación de ingresos" t="spb"/>
    <k n="Población: 20% más alto de participación de ingresos" t="spb"/>
    <k n="Población: 20% más bajo de participación de ingresos" t="spb"/>
    <k n="Capitalización de mercado de las sociedades cotizadas" t="spb"/>
  </s>
  <s>
    <k n="IPC" t="s"/>
    <k n="PIB" t="s"/>
    <k n="Área" t="s"/>
    <k n="Imagen" t="s"/>
    <k n="Nombre" t="s"/>
    <k n="Población" t="s"/>
    <k n="UniqueName" t="s"/>
    <k n="VDPID/VSID" t="s"/>
    <k n="Abreviatura" t="s"/>
    <k n="Descripción" t="s"/>
    <k n="Himno nacional" t="s"/>
    <k n="Salario mínimo" t="s"/>
    <k n="LearnMoreOnLink" t="s"/>
    <k n="Médicos por mil" t="s"/>
    <k n="Código de moneda" t="s"/>
    <k n="Población urbana" t="s"/>
    <k n="Cambio de IPC (%)" t="s"/>
    <k n="Ciudad más grande" t="s"/>
    <k n="Código de llamada" t="s"/>
    <k n="Esperanza de vida" t="s"/>
    <k n="Tasa de desempleo" t="s"/>
    <k n="Tasa de natalidad" t="s"/>
    <k n="Tasa de fertilidad" t="s"/>
    <k n="Área de bosque (%)" t="s"/>
    <k n="Mortalidad infantil" t="s"/>
    <k n="Tierra agrícola (%)" t="s"/>
    <k n="Precio de la gasolina" t="s"/>
    <k n="Tasa de impuesto total" t="s"/>
    <k n="Capital/ciudad princip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10% más bajo de participación de ingresos" t="s"/>
    <k n="Población: 20% más alto de participación de ingresos" t="s"/>
    <k n="Población: 20% más bajo de participación de ingresos" t="s"/>
    <k n="Capitalización de mercado de las sociedades cotizadas" t="s"/>
  </s>
  <s>
    <k n="IPC" t="spb"/>
    <k n="PIB" t="spb"/>
    <k n="`Área" t="spb"/>
    <k n="Nombre" t="spb"/>
    <k n="Población" t="spb"/>
    <k n="UniqueName" t="spb"/>
    <k n="Abreviatura" t="spb"/>
    <k n="Descripción" t="spb"/>
    <k n="Himno nacional" t="spb"/>
    <k n="Médicos por mil" t="spb"/>
    <k n="Código de moneda" t="spb"/>
    <k n="Población urbana" t="spb"/>
    <k n="Cambio de IPC (%)" t="spb"/>
    <k n="Ciudad más grande" t="spb"/>
    <k n="Código de llamada" t="spb"/>
    <k n="Esperanza de vida" t="spb"/>
    <k n="Tasa de desempleo" t="spb"/>
    <k n="Tasa de natalidad" t="spb"/>
    <k n="Tasa de fertilidad" t="spb"/>
    <k n="Mortalidad infantil" t="spb"/>
    <k n="Tierra agrícola (%)" t="spb"/>
    <k n="`Área de bosque (%)" t="spb"/>
    <k n="Ingresos fiscales (%)" t="spb"/>
    <k n="Precio de la gasolina" t="spb"/>
    <k n="Tasa de impuesto total" t="spb"/>
    <k n="Capital/ciudad principal" t="spb"/>
    <k n="Gastos de salud varios (%)" t="spb"/>
    <k n="Ratio de mortalidad materna" t="spb"/>
    <k n="Consumo de energía eléctrica" t="spb"/>
    <k n="Tamaño de las fuerzas armadas" t="spb"/>
    <k n="Emisiones de dióxido de carbono" t="spb"/>
    <k n="Consumo de energía de combustibles fósiles" t="spb"/>
    <k n="Matriculación en educación primaria en bruto (%)" t="spb"/>
    <k n="Matriculación en educación terciaria en bruto (%)" t="spb"/>
    <k n="Población: participación en la fuerza laboral (%)" t="spb"/>
    <k n="Población: cuarto 20% de participación de ingresos" t="spb"/>
    <k n="Población: tercer 20% de participación de ingresos" t="spb"/>
    <k n="Población: segundo 20% de participación de ingresos" t="spb"/>
    <k n="Población: 10% más alto de participación de ingresos" t="spb"/>
    <k n="Población: 20% más alto de participación de ingresos" t="spb"/>
    <k n="Población: 20% más bajo de participación de ingresos" t="spb"/>
  </s>
  <s>
    <k n="IPC" t="s"/>
    <k n="PIB" t="s"/>
    <k n="Área" t="s"/>
    <k n="Imagen" t="s"/>
    <k n="Nombre" t="s"/>
    <k n="Población" t="s"/>
    <k n="UniqueName" t="s"/>
    <k n="VDPID/VSID" t="s"/>
    <k n="Abreviatura" t="s"/>
    <k n="Descripción" t="s"/>
    <k n="Himno nacional" t="s"/>
    <k n="LearnMoreOnLink" t="s"/>
    <k n="Médicos por mil" t="s"/>
    <k n="Código de moneda" t="s"/>
    <k n="Población urbana" t="s"/>
    <k n="Cambio de IPC (%)" t="s"/>
    <k n="Ciudad más grande" t="s"/>
    <k n="Código de llamada" t="s"/>
    <k n="Esperanza de vida" t="s"/>
    <k n="Tasa de desempleo" t="s"/>
    <k n="Tasa de natalidad" t="s"/>
    <k n="Tasa de fertilidad" t="s"/>
    <k n="Área de bosque (%)" t="s"/>
    <k n="Mortalidad infantil" t="s"/>
    <k n="Tierra agrícola (%)" t="s"/>
    <k n="Ingresos fiscales (%)" t="s"/>
    <k n="Precio de la gasolina" t="s"/>
    <k n="Tasa de impuesto total" t="s"/>
    <k n="Capital/ciudad princip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20% más alto de participación de ingresos" t="s"/>
    <k n="Población: 20% más bajo de participación de ingresos" t="s"/>
  </s>
  <s>
    <k n="IPC" t="s"/>
    <k n="PIB" t="s"/>
    <k n="`Área" t="s"/>
    <k n="Población" t="s"/>
    <k n="Médicos por mil" t="s"/>
    <k n="Población urbana" t="s"/>
    <k n="Cambio de IPC (%)" t="s"/>
    <k n="Esperanza de vida" t="s"/>
    <k n="Tasa de desempleo" t="s"/>
    <k n="Tasa de natalidad" t="s"/>
    <k n="Tasa de fertilidad" t="s"/>
    <k n="Mortalidad infantil" t="s"/>
    <k n="Tierra agrícola (%)" t="s"/>
    <k n="`Área de bosque (%)" t="s"/>
    <k n="Ingresos fiscales (%)" t="s"/>
    <k n="Precio de la gasolina" t="s"/>
    <k n="Tasa de impuesto total" t="s"/>
    <k n="Gastos de salud varios (%)" t="s"/>
    <k n="Ratio de mortalidad materna" t="s"/>
    <k n="Consumo de energía eléctrica" t="s"/>
    <k n="Tamaño de las fuerzas armadas" t="s"/>
    <k n="Emisiones de dióxido de carbono" t="s"/>
    <k n="Consumo de energía de combustibles fósiles" t="s"/>
    <k n="Matriculación en educación primaria en bruto (%)" t="s"/>
    <k n="Matriculación en educación terciaria en bruto (%)" t="s"/>
    <k n="Población: participación en la fuerza laboral (%)" t="s"/>
    <k n="Población: cuarto 20% de participación de ingresos" t="s"/>
    <k n="Población: tercer 20% de participación de ingresos" t="s"/>
    <k n="Población: segundo 20% de participación de ingresos" t="s"/>
    <k n="Población: 10% más alto de participación de ingresos" t="s"/>
    <k n="Población: 20% más alto de participación de ingresos" t="s"/>
    <k n="Población: 20% más bajo de participación de ingreso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14" formatCode="0.00%"/>
    </x:dxf>
    <x:dxf>
      <x:numFmt numFmtId="1" formatCode="0"/>
    </x:dxf>
    <x:dxf>
      <x:numFmt numFmtId="0" formatCode="General"/>
    </x:dxf>
    <x:dxf>
      <x:numFmt numFmtId="4" formatCode="#,##0.00"/>
    </x:dxf>
    <x:dxf>
      <x:numFmt numFmtId="2" formatCode="0.00"/>
    </x:dxf>
  </dxfs>
  <richProperties>
    <rPr n="IsHeroField" t="b"/>
    <rPr n="IsTitleField" t="b"/>
    <rPr n="RequiresInlineAttribution" t="b"/>
    <rPr n="NumberFormat" t="s"/>
  </richProperties>
  <richStyles>
    <rSty>
      <rpv i="0">1</rpv>
    </rSty>
    <rSty>
      <rpv i="1">1</rpv>
    </rSty>
    <rSty>
      <rpv i="2">1</rpv>
    </rSty>
    <rSty dxfid="0">
      <rpv i="3">#,##0</rpv>
    </rSty>
    <rSty dxfid="1">
      <rpv i="3">0.0%</rpv>
    </rSty>
    <rSty dxfid="2">
      <rpv i="3">0</rpv>
    </rSty>
    <rSty dxfid="3">
      <rpv i="3">0.0</rpv>
    </rSty>
    <rSty dxfid="4">
      <rpv i="3">#,##0.00</rpv>
    </rSty>
    <rSty dxfid="5">
      <rpv i="3">0.00</rpv>
    </rSty>
    <rSty dxfid="3">
      <rpv i="3">_([$$-en-US]* #,##0_);_([$$-en-US]* (#,##0);_([$$-en-US]* "-"_);_(@_)</rpv>
    </rSty>
    <rSty dxfid="3">
      <rpv i="3">_([$$-en-US]* #,##0.00_);_([$$-en-US]* (#,##0.00);_([$$-en-US]* "-"??_);_(@_)</rpv>
    </rSty>
    <rSty dxfid="1"/>
  </richStyles>
</richStyleShee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A7C6B-2F0B-4694-B478-6548F908D9F3}">
  <dimension ref="A2:AH44"/>
  <sheetViews>
    <sheetView showGridLines="0" zoomScale="70" zoomScaleNormal="70" workbookViewId="0">
      <pane xSplit="1" ySplit="2" topLeftCell="C3" activePane="bottomRight" state="frozen"/>
      <selection pane="topRight" activeCell="B1" sqref="B1"/>
      <selection pane="bottomLeft" activeCell="A3" sqref="A3"/>
      <selection pane="bottomRight" activeCell="J18" sqref="J18"/>
    </sheetView>
  </sheetViews>
  <sheetFormatPr baseColWidth="10" defaultRowHeight="18.75" x14ac:dyDescent="0.35"/>
  <cols>
    <col min="1" max="1" width="2.85546875" style="4" customWidth="1"/>
    <col min="2" max="2" width="2.28515625" style="4" customWidth="1"/>
    <col min="3" max="3" width="44" style="4" customWidth="1"/>
    <col min="4" max="4" width="4.5703125" style="4" customWidth="1"/>
    <col min="5" max="5" width="15.42578125" style="4" bestFit="1" customWidth="1"/>
    <col min="6" max="6" width="13.28515625" style="4" customWidth="1"/>
    <col min="7" max="7" width="12.85546875" style="4" customWidth="1"/>
    <col min="8" max="8" width="4.7109375" style="81" customWidth="1"/>
    <col min="9" max="9" width="15.42578125" style="4" bestFit="1" customWidth="1"/>
    <col min="10" max="10" width="18.5703125" style="4" customWidth="1"/>
    <col min="11" max="11" width="16.5703125" style="4" customWidth="1"/>
    <col min="12" max="12" width="4.5703125" style="4" customWidth="1"/>
    <col min="13" max="13" width="19" style="92" customWidth="1"/>
    <col min="14" max="14" width="23.85546875" style="4" customWidth="1"/>
    <col min="15" max="15" width="19" style="4" bestFit="1" customWidth="1"/>
    <col min="16" max="16" width="14.85546875" style="4" customWidth="1"/>
    <col min="17" max="17" width="40.85546875" style="4" customWidth="1"/>
    <col min="18" max="18" width="19" style="4" bestFit="1" customWidth="1"/>
    <col min="19" max="19" width="19.5703125" style="4" bestFit="1" customWidth="1"/>
    <col min="20" max="20" width="14.5703125" style="4" bestFit="1" customWidth="1"/>
    <col min="21" max="21" width="17.28515625" style="4" bestFit="1" customWidth="1"/>
    <col min="22" max="22" width="22" style="4" customWidth="1"/>
    <col min="23" max="23" width="16.42578125" style="4" customWidth="1"/>
    <col min="24" max="24" width="28.7109375" style="4" bestFit="1" customWidth="1"/>
    <col min="25" max="25" width="36.7109375" style="4" bestFit="1" customWidth="1"/>
    <col min="26" max="26" width="33.42578125" style="4" bestFit="1" customWidth="1"/>
    <col min="27" max="27" width="30.28515625" style="4" bestFit="1" customWidth="1"/>
    <col min="28" max="28" width="30.7109375" style="4" bestFit="1" customWidth="1"/>
    <col min="29" max="29" width="15.7109375" style="4" bestFit="1" customWidth="1"/>
    <col min="30" max="30" width="18.28515625" style="4" bestFit="1" customWidth="1"/>
    <col min="31" max="31" width="17.85546875" style="4" bestFit="1" customWidth="1"/>
    <col min="32" max="32" width="19.5703125" style="4" bestFit="1" customWidth="1"/>
    <col min="33" max="33" width="27.85546875" style="4" bestFit="1" customWidth="1"/>
    <col min="34" max="34" width="14.42578125" style="4" bestFit="1" customWidth="1"/>
    <col min="35" max="16384" width="11.42578125" style="4"/>
  </cols>
  <sheetData>
    <row r="2" spans="1:34" ht="92.25" customHeight="1" x14ac:dyDescent="0.45">
      <c r="C2" s="5" t="s">
        <v>40</v>
      </c>
      <c r="D2" s="5"/>
    </row>
    <row r="4" spans="1:34" x14ac:dyDescent="0.35">
      <c r="C4" s="4" t="str">
        <f>Pasajeros!C4</f>
        <v>Fecha de validación: 11 Mar. 2024</v>
      </c>
    </row>
    <row r="5" spans="1:34" x14ac:dyDescent="0.35">
      <c r="C5" s="4" t="str">
        <f>Pasajeros!C5</f>
        <v>Fecha de actualización: 14 Mar. 2024</v>
      </c>
    </row>
    <row r="7" spans="1:34" s="94" customFormat="1" ht="28.5" customHeight="1" x14ac:dyDescent="0.4">
      <c r="A7" s="93"/>
      <c r="B7" s="93"/>
      <c r="C7" s="134" t="s">
        <v>98</v>
      </c>
      <c r="D7" s="134"/>
      <c r="E7" s="134"/>
      <c r="F7" s="134"/>
      <c r="G7" s="134"/>
      <c r="H7" s="134"/>
      <c r="I7" s="134"/>
      <c r="J7" s="134"/>
      <c r="K7" s="134"/>
      <c r="L7" s="134"/>
      <c r="M7" s="134"/>
      <c r="N7" s="93"/>
      <c r="O7" s="93"/>
      <c r="P7" s="93"/>
      <c r="Q7" s="93"/>
      <c r="R7" s="93"/>
      <c r="S7" s="93"/>
      <c r="T7" s="93"/>
      <c r="U7" s="93"/>
      <c r="V7" s="93"/>
      <c r="W7" s="93"/>
      <c r="X7" s="93"/>
      <c r="Y7" s="93"/>
      <c r="Z7" s="93"/>
      <c r="AA7" s="93"/>
      <c r="AB7" s="93"/>
      <c r="AC7" s="93"/>
      <c r="AD7" s="93"/>
      <c r="AE7" s="93"/>
      <c r="AF7" s="93"/>
      <c r="AG7" s="93"/>
      <c r="AH7" s="93"/>
    </row>
    <row r="8" spans="1:34" s="93" customFormat="1" ht="21.75" x14ac:dyDescent="0.4">
      <c r="H8" s="94"/>
      <c r="M8" s="95"/>
    </row>
    <row r="9" spans="1:34" s="93" customFormat="1" ht="21.75" x14ac:dyDescent="0.4">
      <c r="E9" s="135" t="s">
        <v>9</v>
      </c>
      <c r="F9" s="135"/>
      <c r="G9" s="135"/>
      <c r="H9" s="96"/>
      <c r="I9" s="135" t="s">
        <v>8</v>
      </c>
      <c r="J9" s="135"/>
      <c r="K9" s="135"/>
      <c r="L9" s="54"/>
      <c r="M9" s="97" t="s">
        <v>96</v>
      </c>
    </row>
    <row r="10" spans="1:34" s="93" customFormat="1" ht="21.75" x14ac:dyDescent="0.4">
      <c r="H10" s="94"/>
      <c r="M10" s="95"/>
    </row>
    <row r="11" spans="1:34" s="93" customFormat="1" ht="21.75" x14ac:dyDescent="0.4">
      <c r="C11" s="98"/>
      <c r="E11" s="136" t="s">
        <v>91</v>
      </c>
      <c r="F11" s="136"/>
      <c r="G11" s="99" t="s">
        <v>92</v>
      </c>
      <c r="H11" s="109"/>
      <c r="I11" s="136" t="s">
        <v>91</v>
      </c>
      <c r="J11" s="136"/>
      <c r="K11" s="99" t="s">
        <v>92</v>
      </c>
      <c r="L11" s="104"/>
      <c r="M11" s="99" t="s">
        <v>97</v>
      </c>
      <c r="N11" s="100"/>
      <c r="O11" s="101"/>
    </row>
    <row r="12" spans="1:34" s="93" customFormat="1" ht="21.75" x14ac:dyDescent="0.4">
      <c r="C12" s="115">
        <v>2022</v>
      </c>
      <c r="D12" s="101"/>
      <c r="E12" s="106" t="s">
        <v>93</v>
      </c>
      <c r="F12" s="105">
        <f>Operaciones!F29</f>
        <v>8996</v>
      </c>
      <c r="G12" s="140">
        <f>F12+F13+F14</f>
        <v>9462</v>
      </c>
      <c r="H12" s="109"/>
      <c r="I12" s="104" t="s">
        <v>93</v>
      </c>
      <c r="J12" s="105">
        <f>Pasajeros!F30</f>
        <v>912415</v>
      </c>
      <c r="K12" s="141">
        <f>J12+J13+J14</f>
        <v>913800</v>
      </c>
      <c r="L12" s="104"/>
      <c r="M12" s="139">
        <f>Carga!F29</f>
        <v>5188</v>
      </c>
      <c r="N12" s="95"/>
      <c r="O12" s="138"/>
    </row>
    <row r="13" spans="1:34" s="93" customFormat="1" ht="21.75" x14ac:dyDescent="0.4">
      <c r="C13" s="116" t="s">
        <v>106</v>
      </c>
      <c r="D13" s="95"/>
      <c r="E13" s="106" t="s">
        <v>94</v>
      </c>
      <c r="F13" s="105">
        <v>458</v>
      </c>
      <c r="G13" s="140"/>
      <c r="H13" s="109"/>
      <c r="I13" s="104" t="s">
        <v>94</v>
      </c>
      <c r="J13" s="105">
        <v>1385</v>
      </c>
      <c r="K13" s="141"/>
      <c r="L13" s="104"/>
      <c r="M13" s="139"/>
      <c r="N13" s="95"/>
      <c r="O13" s="138"/>
    </row>
    <row r="14" spans="1:34" s="93" customFormat="1" ht="21.75" x14ac:dyDescent="0.4">
      <c r="C14" s="117"/>
      <c r="E14" s="102" t="s">
        <v>95</v>
      </c>
      <c r="F14" s="103">
        <f>Operaciones!F109</f>
        <v>8</v>
      </c>
      <c r="G14" s="140"/>
      <c r="H14" s="109"/>
      <c r="I14" s="104"/>
      <c r="J14" s="105"/>
      <c r="K14" s="108"/>
      <c r="L14" s="104"/>
      <c r="M14" s="95"/>
      <c r="N14" s="95"/>
      <c r="O14" s="104"/>
    </row>
    <row r="15" spans="1:34" s="93" customFormat="1" ht="21.75" x14ac:dyDescent="0.4">
      <c r="E15" s="106"/>
      <c r="F15" s="105"/>
      <c r="G15" s="105"/>
      <c r="H15" s="109"/>
      <c r="I15" s="104"/>
      <c r="J15" s="105"/>
      <c r="K15" s="105"/>
      <c r="L15" s="104"/>
      <c r="M15" s="95"/>
      <c r="N15" s="95"/>
      <c r="O15" s="95"/>
    </row>
    <row r="16" spans="1:34" s="93" customFormat="1" ht="21.75" x14ac:dyDescent="0.4">
      <c r="C16" s="143" t="s">
        <v>112</v>
      </c>
      <c r="D16" s="101"/>
      <c r="E16" s="102" t="s">
        <v>93</v>
      </c>
      <c r="F16" s="103">
        <v>23211</v>
      </c>
      <c r="G16" s="140">
        <f>F16+F17+F18</f>
        <v>31001</v>
      </c>
      <c r="H16" s="109"/>
      <c r="I16" s="104" t="s">
        <v>93</v>
      </c>
      <c r="J16" s="105">
        <v>2631261</v>
      </c>
      <c r="K16" s="141">
        <f>J16+J17+J18</f>
        <v>2639421</v>
      </c>
      <c r="L16" s="104"/>
      <c r="M16" s="139">
        <v>186319830</v>
      </c>
      <c r="N16" s="95"/>
      <c r="O16" s="138"/>
    </row>
    <row r="17" spans="3:15" s="93" customFormat="1" ht="21.75" x14ac:dyDescent="0.4">
      <c r="C17" s="144"/>
      <c r="D17" s="95"/>
      <c r="E17" s="106" t="s">
        <v>94</v>
      </c>
      <c r="F17" s="105">
        <v>2212</v>
      </c>
      <c r="G17" s="140"/>
      <c r="H17" s="109"/>
      <c r="I17" s="107" t="s">
        <v>94</v>
      </c>
      <c r="J17" s="103">
        <v>8160</v>
      </c>
      <c r="K17" s="141"/>
      <c r="L17" s="104"/>
      <c r="M17" s="139"/>
      <c r="N17" s="95"/>
      <c r="O17" s="138"/>
    </row>
    <row r="18" spans="3:15" s="93" customFormat="1" ht="21.75" x14ac:dyDescent="0.4">
      <c r="C18" s="144"/>
      <c r="E18" s="102" t="s">
        <v>95</v>
      </c>
      <c r="F18" s="103">
        <v>5578</v>
      </c>
      <c r="G18" s="140"/>
      <c r="H18" s="109"/>
      <c r="I18" s="104"/>
      <c r="J18" s="105"/>
      <c r="K18" s="108"/>
      <c r="L18" s="104"/>
      <c r="M18" s="104"/>
      <c r="N18" s="95"/>
      <c r="O18" s="104"/>
    </row>
    <row r="19" spans="3:15" s="93" customFormat="1" ht="21.75" x14ac:dyDescent="0.4">
      <c r="E19" s="106"/>
      <c r="F19" s="105"/>
      <c r="G19" s="105"/>
      <c r="H19" s="109"/>
      <c r="I19" s="104"/>
      <c r="J19" s="105"/>
      <c r="K19" s="105"/>
      <c r="L19" s="104"/>
      <c r="M19" s="95"/>
      <c r="N19" s="95"/>
      <c r="O19" s="95"/>
    </row>
    <row r="20" spans="3:15" s="93" customFormat="1" ht="21.75" x14ac:dyDescent="0.4">
      <c r="C20" s="145" t="s">
        <v>114</v>
      </c>
      <c r="D20" s="101"/>
      <c r="E20" s="102" t="s">
        <v>93</v>
      </c>
      <c r="F20" s="103">
        <f>F16+F12</f>
        <v>32207</v>
      </c>
      <c r="G20" s="140">
        <f>F20+F21+F22</f>
        <v>40463</v>
      </c>
      <c r="H20" s="109"/>
      <c r="I20" s="104" t="s">
        <v>93</v>
      </c>
      <c r="J20" s="105">
        <f>J16+J12</f>
        <v>3543676</v>
      </c>
      <c r="K20" s="140">
        <f>J20+J21+J22</f>
        <v>3553221</v>
      </c>
      <c r="L20" s="104"/>
      <c r="M20" s="140">
        <f>M12+M16</f>
        <v>186325018</v>
      </c>
      <c r="N20" s="95"/>
      <c r="O20" s="138"/>
    </row>
    <row r="21" spans="3:15" s="93" customFormat="1" ht="21.75" x14ac:dyDescent="0.4">
      <c r="C21" s="146"/>
      <c r="D21" s="95"/>
      <c r="E21" s="106" t="s">
        <v>94</v>
      </c>
      <c r="F21" s="105">
        <f>F17+F13</f>
        <v>2670</v>
      </c>
      <c r="G21" s="140"/>
      <c r="H21" s="109"/>
      <c r="I21" s="107" t="s">
        <v>94</v>
      </c>
      <c r="J21" s="103">
        <f>J17+J13</f>
        <v>9545</v>
      </c>
      <c r="K21" s="140"/>
      <c r="L21" s="104"/>
      <c r="M21" s="140"/>
      <c r="N21" s="95"/>
      <c r="O21" s="138"/>
    </row>
    <row r="22" spans="3:15" s="93" customFormat="1" ht="21.75" x14ac:dyDescent="0.4">
      <c r="C22" s="146"/>
      <c r="E22" s="102" t="s">
        <v>95</v>
      </c>
      <c r="F22" s="103">
        <f>F18+F14</f>
        <v>5586</v>
      </c>
      <c r="G22" s="140"/>
      <c r="H22" s="109"/>
      <c r="I22" s="104"/>
      <c r="J22" s="95"/>
      <c r="K22" s="104"/>
      <c r="L22" s="104"/>
      <c r="M22" s="104"/>
    </row>
    <row r="25" spans="3:15" x14ac:dyDescent="0.35">
      <c r="C25" s="113" t="s">
        <v>84</v>
      </c>
      <c r="D25" s="29"/>
    </row>
    <row r="26" spans="3:15" x14ac:dyDescent="0.35">
      <c r="C26" s="113" t="s">
        <v>120</v>
      </c>
      <c r="D26" s="29"/>
    </row>
    <row r="27" spans="3:15" x14ac:dyDescent="0.35">
      <c r="C27" s="113" t="s">
        <v>103</v>
      </c>
      <c r="D27" s="29"/>
    </row>
    <row r="28" spans="3:15" x14ac:dyDescent="0.35">
      <c r="C28" s="29"/>
      <c r="D28" s="29"/>
    </row>
    <row r="29" spans="3:15" x14ac:dyDescent="0.35">
      <c r="C29" s="29"/>
      <c r="D29" s="29"/>
    </row>
    <row r="30" spans="3:15" x14ac:dyDescent="0.35">
      <c r="C30" s="3" t="s">
        <v>48</v>
      </c>
      <c r="D30" s="3"/>
    </row>
    <row r="31" spans="3:15" x14ac:dyDescent="0.35">
      <c r="C31" s="142" t="s">
        <v>28</v>
      </c>
      <c r="D31" s="142"/>
      <c r="E31" s="142"/>
      <c r="F31" s="142"/>
      <c r="G31" s="142"/>
      <c r="H31" s="142"/>
      <c r="I31" s="142"/>
    </row>
    <row r="32" spans="3:15" x14ac:dyDescent="0.35">
      <c r="I32" s="137"/>
      <c r="J32" s="137"/>
    </row>
    <row r="33" spans="8:10" x14ac:dyDescent="0.35">
      <c r="H33" s="83"/>
      <c r="I33" s="53"/>
      <c r="J33" s="53"/>
    </row>
    <row r="34" spans="8:10" x14ac:dyDescent="0.35">
      <c r="H34" s="83"/>
      <c r="I34" s="53"/>
      <c r="J34" s="53"/>
    </row>
    <row r="35" spans="8:10" x14ac:dyDescent="0.35">
      <c r="H35" s="83"/>
      <c r="I35" s="53"/>
      <c r="J35" s="53"/>
    </row>
    <row r="36" spans="8:10" x14ac:dyDescent="0.35">
      <c r="H36" s="83"/>
      <c r="I36" s="53"/>
      <c r="J36" s="53"/>
    </row>
    <row r="37" spans="8:10" x14ac:dyDescent="0.35">
      <c r="H37" s="83"/>
      <c r="I37" s="53"/>
      <c r="J37" s="53"/>
    </row>
    <row r="38" spans="8:10" x14ac:dyDescent="0.35">
      <c r="H38" s="83"/>
      <c r="I38" s="53"/>
      <c r="J38" s="53"/>
    </row>
    <row r="39" spans="8:10" x14ac:dyDescent="0.35">
      <c r="H39" s="83"/>
      <c r="I39" s="53"/>
      <c r="J39" s="53"/>
    </row>
    <row r="40" spans="8:10" x14ac:dyDescent="0.35">
      <c r="H40" s="83"/>
      <c r="I40" s="53"/>
      <c r="J40" s="53"/>
    </row>
    <row r="41" spans="8:10" x14ac:dyDescent="0.35">
      <c r="H41" s="83"/>
      <c r="I41" s="53"/>
      <c r="J41" s="53"/>
    </row>
    <row r="42" spans="8:10" x14ac:dyDescent="0.35">
      <c r="H42" s="83"/>
      <c r="I42" s="53"/>
      <c r="J42" s="53"/>
    </row>
    <row r="43" spans="8:10" x14ac:dyDescent="0.35">
      <c r="H43" s="83"/>
      <c r="I43" s="53"/>
      <c r="J43" s="53"/>
    </row>
    <row r="44" spans="8:10" x14ac:dyDescent="0.35">
      <c r="H44" s="84"/>
      <c r="I44" s="53"/>
      <c r="J44" s="53"/>
    </row>
  </sheetData>
  <mergeCells count="21">
    <mergeCell ref="I32:J32"/>
    <mergeCell ref="O12:O13"/>
    <mergeCell ref="O16:O17"/>
    <mergeCell ref="O20:O21"/>
    <mergeCell ref="M12:M13"/>
    <mergeCell ref="M16:M17"/>
    <mergeCell ref="M20:M21"/>
    <mergeCell ref="K12:K13"/>
    <mergeCell ref="K16:K17"/>
    <mergeCell ref="K20:K21"/>
    <mergeCell ref="C31:I31"/>
    <mergeCell ref="G12:G14"/>
    <mergeCell ref="G16:G18"/>
    <mergeCell ref="G20:G22"/>
    <mergeCell ref="C16:C18"/>
    <mergeCell ref="C20:C22"/>
    <mergeCell ref="C7:M7"/>
    <mergeCell ref="E9:G9"/>
    <mergeCell ref="I9:K9"/>
    <mergeCell ref="I11:J11"/>
    <mergeCell ref="E11:F11"/>
  </mergeCells>
  <pageMargins left="0.7" right="0.7" top="0.75" bottom="0.75" header="0.3" footer="0.3"/>
  <pageSetup paperSize="9" scale="28" orientation="portrait" verticalDpi="597" r:id="rId1"/>
  <colBreaks count="1" manualBreakCount="1">
    <brk id="17" max="19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35AA-5D8E-46B1-ACAD-5B54797DBA95}">
  <dimension ref="C2:X131"/>
  <sheetViews>
    <sheetView showGridLines="0" zoomScale="70" zoomScaleNormal="70" workbookViewId="0">
      <pane xSplit="1" ySplit="2" topLeftCell="B85" activePane="bottomRight" state="frozen"/>
      <selection pane="topRight" activeCell="B1" sqref="B1"/>
      <selection pane="bottomLeft" activeCell="A3" sqref="A3"/>
      <selection pane="bottomRight" activeCell="G82" sqref="G82"/>
    </sheetView>
  </sheetViews>
  <sheetFormatPr baseColWidth="10" defaultRowHeight="18.75" x14ac:dyDescent="0.35"/>
  <cols>
    <col min="1" max="1" width="2.85546875" style="4" customWidth="1"/>
    <col min="2" max="2" width="2.28515625" style="4" customWidth="1"/>
    <col min="3" max="3" width="44" style="4" customWidth="1"/>
    <col min="4" max="4" width="21.28515625" style="4" customWidth="1"/>
    <col min="5" max="5" width="28.42578125" style="4" customWidth="1"/>
    <col min="6" max="6" width="17.5703125" style="4" bestFit="1" customWidth="1"/>
    <col min="7" max="7" width="32.85546875" style="81" customWidth="1"/>
    <col min="8" max="8" width="15.85546875" style="4" bestFit="1" customWidth="1"/>
    <col min="9" max="9" width="25.140625" style="4" customWidth="1"/>
    <col min="10" max="10" width="17.28515625" style="4" bestFit="1" customWidth="1"/>
    <col min="11" max="11" width="51.140625" style="4" customWidth="1"/>
    <col min="12" max="12" width="31" style="4" customWidth="1"/>
    <col min="13" max="13" width="46" style="4" customWidth="1"/>
    <col min="14" max="14" width="19" style="4" bestFit="1" customWidth="1"/>
    <col min="15" max="15" width="14.85546875" style="4" customWidth="1"/>
    <col min="16" max="16" width="40.85546875" style="4" customWidth="1"/>
    <col min="17" max="17" width="19" style="4" bestFit="1" customWidth="1"/>
    <col min="18" max="18" width="19.5703125" style="4" bestFit="1" customWidth="1"/>
    <col min="19" max="19" width="14.5703125" style="4" bestFit="1" customWidth="1"/>
    <col min="20" max="20" width="17.28515625" style="4" bestFit="1" customWidth="1"/>
    <col min="21" max="21" width="22" style="4" customWidth="1"/>
    <col min="22" max="22" width="16.42578125" style="4" customWidth="1"/>
    <col min="23" max="23" width="28.7109375" style="4" bestFit="1" customWidth="1"/>
    <col min="24" max="24" width="36.7109375" style="4" bestFit="1" customWidth="1"/>
    <col min="25" max="25" width="33.42578125" style="4" bestFit="1" customWidth="1"/>
    <col min="26" max="26" width="30.28515625" style="4" bestFit="1" customWidth="1"/>
    <col min="27" max="27" width="30.7109375" style="4" bestFit="1" customWidth="1"/>
    <col min="28" max="28" width="15.7109375" style="4" bestFit="1" customWidth="1"/>
    <col min="29" max="29" width="18.28515625" style="4" bestFit="1" customWidth="1"/>
    <col min="30" max="30" width="17.85546875" style="4" bestFit="1" customWidth="1"/>
    <col min="31" max="31" width="19.5703125" style="4" bestFit="1" customWidth="1"/>
    <col min="32" max="32" width="27.85546875" style="4" bestFit="1" customWidth="1"/>
    <col min="33" max="33" width="14.42578125" style="4" bestFit="1" customWidth="1"/>
    <col min="34" max="16384" width="11.42578125" style="4"/>
  </cols>
  <sheetData>
    <row r="2" spans="3:24" ht="92.25" customHeight="1" x14ac:dyDescent="0.45">
      <c r="C2" s="5" t="s">
        <v>40</v>
      </c>
    </row>
    <row r="4" spans="3:24" x14ac:dyDescent="0.35">
      <c r="C4" s="4" t="str">
        <f>Pasajeros!C4</f>
        <v>Fecha de validación: 11 Mar. 2024</v>
      </c>
    </row>
    <row r="5" spans="3:24" x14ac:dyDescent="0.35">
      <c r="C5" s="4" t="str">
        <f>Pasajeros!C5</f>
        <v>Fecha de actualización: 14 Mar. 2024</v>
      </c>
    </row>
    <row r="6" spans="3:24" x14ac:dyDescent="0.35">
      <c r="V6" s="30" t="s">
        <v>19</v>
      </c>
      <c r="W6" s="30" t="s">
        <v>20</v>
      </c>
      <c r="X6" s="30"/>
    </row>
    <row r="7" spans="3:24" ht="27" customHeight="1" x14ac:dyDescent="0.4">
      <c r="C7" s="135" t="s">
        <v>76</v>
      </c>
      <c r="D7" s="135"/>
      <c r="E7" s="135"/>
      <c r="V7" s="30"/>
      <c r="W7" s="30"/>
      <c r="X7" s="30"/>
    </row>
    <row r="8" spans="3:24" ht="21.75" x14ac:dyDescent="0.4">
      <c r="C8" s="54" t="s">
        <v>83</v>
      </c>
    </row>
    <row r="9" spans="3:24" x14ac:dyDescent="0.35">
      <c r="C9" s="4" t="s">
        <v>111</v>
      </c>
    </row>
    <row r="10" spans="3:24" x14ac:dyDescent="0.35">
      <c r="D10" s="124" t="s">
        <v>9</v>
      </c>
      <c r="E10" s="124"/>
    </row>
    <row r="11" spans="3:24" ht="28.5" customHeight="1" x14ac:dyDescent="0.35">
      <c r="C11" s="23" t="s">
        <v>0</v>
      </c>
      <c r="D11" s="23" t="s">
        <v>10</v>
      </c>
      <c r="E11" s="23" t="s">
        <v>11</v>
      </c>
      <c r="F11" s="23" t="s">
        <v>12</v>
      </c>
      <c r="G11" s="32" t="s">
        <v>21</v>
      </c>
    </row>
    <row r="12" spans="3:24" x14ac:dyDescent="0.35">
      <c r="C12" s="18" t="s">
        <v>41</v>
      </c>
      <c r="D12" s="10">
        <v>1722</v>
      </c>
      <c r="E12" s="10">
        <v>134</v>
      </c>
      <c r="F12" s="34">
        <f>E12+D12</f>
        <v>1856</v>
      </c>
      <c r="G12" s="37" t="s">
        <v>88</v>
      </c>
    </row>
    <row r="13" spans="3:24" x14ac:dyDescent="0.35">
      <c r="C13" s="19" t="s">
        <v>42</v>
      </c>
      <c r="D13" s="35">
        <v>1537</v>
      </c>
      <c r="E13" s="35">
        <v>113</v>
      </c>
      <c r="F13" s="36">
        <f>E13+D13</f>
        <v>1650</v>
      </c>
      <c r="G13" s="37">
        <f>IFERROR((F13/F12)-1,"-")</f>
        <v>-0.11099137931034486</v>
      </c>
    </row>
    <row r="14" spans="3:24" x14ac:dyDescent="0.35">
      <c r="C14" s="18" t="s">
        <v>29</v>
      </c>
      <c r="D14" s="33">
        <v>1729</v>
      </c>
      <c r="E14" s="33">
        <v>111</v>
      </c>
      <c r="F14" s="34">
        <f t="shared" ref="F14:F23" si="0">E14+D14</f>
        <v>1840</v>
      </c>
      <c r="G14" s="37">
        <f t="shared" ref="G14:G23" si="1">IFERROR((F14/F13)-1,"-")</f>
        <v>0.11515151515151523</v>
      </c>
    </row>
    <row r="15" spans="3:24" x14ac:dyDescent="0.35">
      <c r="C15" s="19" t="s">
        <v>1</v>
      </c>
      <c r="D15" s="35">
        <v>1605</v>
      </c>
      <c r="E15" s="35">
        <v>105</v>
      </c>
      <c r="F15" s="36">
        <v>1710</v>
      </c>
      <c r="G15" s="37">
        <f t="shared" si="1"/>
        <v>-7.0652173913043459E-2</v>
      </c>
    </row>
    <row r="16" spans="3:24" x14ac:dyDescent="0.35">
      <c r="C16" s="18" t="s">
        <v>2</v>
      </c>
      <c r="D16" s="33">
        <v>1681</v>
      </c>
      <c r="E16" s="33">
        <v>170</v>
      </c>
      <c r="F16" s="34">
        <f t="shared" si="0"/>
        <v>1851</v>
      </c>
      <c r="G16" s="37">
        <f t="shared" si="1"/>
        <v>8.2456140350877227E-2</v>
      </c>
    </row>
    <row r="17" spans="3:7" x14ac:dyDescent="0.35">
      <c r="C17" s="19" t="s">
        <v>3</v>
      </c>
      <c r="D17" s="35">
        <v>1681</v>
      </c>
      <c r="E17" s="35">
        <v>158</v>
      </c>
      <c r="F17" s="36">
        <f t="shared" si="0"/>
        <v>1839</v>
      </c>
      <c r="G17" s="37">
        <f t="shared" si="1"/>
        <v>-6.4829821717989899E-3</v>
      </c>
    </row>
    <row r="18" spans="3:7" x14ac:dyDescent="0.35">
      <c r="C18" s="18" t="s">
        <v>4</v>
      </c>
      <c r="D18" s="33">
        <v>1857</v>
      </c>
      <c r="E18" s="33">
        <v>172</v>
      </c>
      <c r="F18" s="34">
        <f t="shared" si="0"/>
        <v>2029</v>
      </c>
      <c r="G18" s="37">
        <f t="shared" si="1"/>
        <v>0.10331702011963029</v>
      </c>
    </row>
    <row r="19" spans="3:7" x14ac:dyDescent="0.35">
      <c r="C19" s="19" t="s">
        <v>5</v>
      </c>
      <c r="D19" s="35">
        <v>1923</v>
      </c>
      <c r="E19" s="35">
        <v>185</v>
      </c>
      <c r="F19" s="36">
        <f t="shared" si="0"/>
        <v>2108</v>
      </c>
      <c r="G19" s="37">
        <f t="shared" si="1"/>
        <v>3.8935436175455918E-2</v>
      </c>
    </row>
    <row r="20" spans="3:7" x14ac:dyDescent="0.35">
      <c r="C20" s="18" t="s">
        <v>6</v>
      </c>
      <c r="D20" s="33">
        <v>1549</v>
      </c>
      <c r="E20" s="33">
        <v>182</v>
      </c>
      <c r="F20" s="34">
        <f t="shared" si="0"/>
        <v>1731</v>
      </c>
      <c r="G20" s="37">
        <f t="shared" si="1"/>
        <v>-0.17884250474383301</v>
      </c>
    </row>
    <row r="21" spans="3:7" x14ac:dyDescent="0.35">
      <c r="C21" s="19" t="s">
        <v>18</v>
      </c>
      <c r="D21" s="50">
        <v>1897</v>
      </c>
      <c r="E21" s="50">
        <v>209</v>
      </c>
      <c r="F21" s="36">
        <f t="shared" si="0"/>
        <v>2106</v>
      </c>
      <c r="G21" s="37">
        <f t="shared" si="1"/>
        <v>0.21663778162911607</v>
      </c>
    </row>
    <row r="22" spans="3:7" x14ac:dyDescent="0.35">
      <c r="C22" s="18" t="s">
        <v>24</v>
      </c>
      <c r="D22" s="33">
        <v>1838</v>
      </c>
      <c r="E22" s="33">
        <v>189</v>
      </c>
      <c r="F22" s="34">
        <f t="shared" si="0"/>
        <v>2027</v>
      </c>
      <c r="G22" s="37">
        <f t="shared" si="1"/>
        <v>-3.7511870845204132E-2</v>
      </c>
    </row>
    <row r="23" spans="3:7" x14ac:dyDescent="0.35">
      <c r="C23" s="19" t="s">
        <v>25</v>
      </c>
      <c r="D23" s="50">
        <v>2241</v>
      </c>
      <c r="E23" s="50">
        <v>223</v>
      </c>
      <c r="F23" s="36">
        <f t="shared" si="0"/>
        <v>2464</v>
      </c>
      <c r="G23" s="37">
        <f t="shared" si="1"/>
        <v>0.21558954119388263</v>
      </c>
    </row>
    <row r="24" spans="3:7" x14ac:dyDescent="0.35">
      <c r="C24" s="20" t="s">
        <v>7</v>
      </c>
      <c r="D24" s="38">
        <f>SUM(D12:D23)</f>
        <v>21260</v>
      </c>
      <c r="E24" s="38">
        <f>SUM(E12:E23)</f>
        <v>1951</v>
      </c>
      <c r="F24" s="39">
        <f>SUM(F12:F23)</f>
        <v>23211</v>
      </c>
      <c r="G24" s="41"/>
    </row>
    <row r="25" spans="3:7" ht="8.25" customHeight="1" x14ac:dyDescent="0.35">
      <c r="G25" s="41"/>
    </row>
    <row r="26" spans="3:7" x14ac:dyDescent="0.35">
      <c r="C26" s="4" t="s">
        <v>45</v>
      </c>
      <c r="G26" s="41"/>
    </row>
    <row r="27" spans="3:7" x14ac:dyDescent="0.35">
      <c r="D27" s="147" t="s">
        <v>9</v>
      </c>
      <c r="E27" s="147"/>
      <c r="G27" s="41"/>
    </row>
    <row r="28" spans="3:7" x14ac:dyDescent="0.35">
      <c r="C28" s="23" t="s">
        <v>47</v>
      </c>
      <c r="D28" s="23" t="s">
        <v>10</v>
      </c>
      <c r="E28" s="23" t="s">
        <v>11</v>
      </c>
      <c r="F28" s="23" t="s">
        <v>12</v>
      </c>
      <c r="G28" s="41"/>
    </row>
    <row r="29" spans="3:7" x14ac:dyDescent="0.35">
      <c r="C29" s="18">
        <v>2022</v>
      </c>
      <c r="D29" s="10">
        <v>8621</v>
      </c>
      <c r="E29" s="10">
        <v>375</v>
      </c>
      <c r="F29" s="34">
        <f>E29+D29</f>
        <v>8996</v>
      </c>
      <c r="G29" s="41"/>
    </row>
    <row r="30" spans="3:7" x14ac:dyDescent="0.35">
      <c r="C30" s="19">
        <v>2023</v>
      </c>
      <c r="D30" s="35">
        <v>21260</v>
      </c>
      <c r="E30" s="35">
        <v>1951</v>
      </c>
      <c r="F30" s="36">
        <f>F24</f>
        <v>23211</v>
      </c>
      <c r="G30" s="41"/>
    </row>
    <row r="31" spans="3:7" x14ac:dyDescent="0.35">
      <c r="C31" s="20" t="s">
        <v>46</v>
      </c>
      <c r="D31" s="38">
        <f>SUM(D29:D30)</f>
        <v>29881</v>
      </c>
      <c r="E31" s="38">
        <f>SUM(E29:E30)</f>
        <v>2326</v>
      </c>
      <c r="F31" s="38">
        <f>SUM(F29:F30)</f>
        <v>32207</v>
      </c>
      <c r="G31" s="41"/>
    </row>
    <row r="32" spans="3:7" x14ac:dyDescent="0.35">
      <c r="G32" s="41"/>
    </row>
    <row r="33" spans="3:10" ht="21.75" x14ac:dyDescent="0.4">
      <c r="C33" s="54" t="s">
        <v>87</v>
      </c>
    </row>
    <row r="34" spans="3:10" x14ac:dyDescent="0.35">
      <c r="C34" s="4" t="s">
        <v>111</v>
      </c>
    </row>
    <row r="35" spans="3:10" x14ac:dyDescent="0.35">
      <c r="D35" s="137"/>
      <c r="E35" s="137"/>
    </row>
    <row r="36" spans="3:10" x14ac:dyDescent="0.35">
      <c r="C36" s="21"/>
      <c r="D36" s="149" t="s">
        <v>51</v>
      </c>
      <c r="E36" s="149"/>
      <c r="F36" s="149"/>
      <c r="G36" s="150" t="s">
        <v>52</v>
      </c>
      <c r="H36" s="150"/>
      <c r="I36" s="150"/>
      <c r="J36" s="21"/>
    </row>
    <row r="37" spans="3:10" ht="36" x14ac:dyDescent="0.35">
      <c r="C37" s="22" t="s">
        <v>0</v>
      </c>
      <c r="D37" s="2" t="s">
        <v>14</v>
      </c>
      <c r="E37" s="2" t="s">
        <v>15</v>
      </c>
      <c r="F37" s="6" t="s">
        <v>26</v>
      </c>
      <c r="G37" s="85" t="s">
        <v>14</v>
      </c>
      <c r="H37" s="1" t="s">
        <v>15</v>
      </c>
      <c r="I37" s="7" t="s">
        <v>27</v>
      </c>
      <c r="J37" s="42" t="s">
        <v>7</v>
      </c>
    </row>
    <row r="38" spans="3:10" x14ac:dyDescent="0.35">
      <c r="C38" s="18" t="s">
        <v>41</v>
      </c>
      <c r="D38" s="33">
        <v>861</v>
      </c>
      <c r="E38" s="33">
        <v>861</v>
      </c>
      <c r="F38" s="45">
        <v>1722</v>
      </c>
      <c r="G38" s="86">
        <v>67</v>
      </c>
      <c r="H38" s="33">
        <v>67</v>
      </c>
      <c r="I38" s="45">
        <v>134</v>
      </c>
      <c r="J38" s="34">
        <f>I38+F38</f>
        <v>1856</v>
      </c>
    </row>
    <row r="39" spans="3:10" x14ac:dyDescent="0.35">
      <c r="C39" s="19" t="s">
        <v>42</v>
      </c>
      <c r="D39" s="35">
        <v>770</v>
      </c>
      <c r="E39" s="35">
        <v>767</v>
      </c>
      <c r="F39" s="46">
        <v>1537</v>
      </c>
      <c r="G39" s="87">
        <v>55</v>
      </c>
      <c r="H39" s="35">
        <v>58</v>
      </c>
      <c r="I39" s="46">
        <v>113</v>
      </c>
      <c r="J39" s="36">
        <f>I39+F39</f>
        <v>1650</v>
      </c>
    </row>
    <row r="40" spans="3:10" x14ac:dyDescent="0.35">
      <c r="C40" s="18" t="s">
        <v>29</v>
      </c>
      <c r="D40" s="33">
        <v>865</v>
      </c>
      <c r="E40" s="33">
        <v>864</v>
      </c>
      <c r="F40" s="45">
        <v>1729</v>
      </c>
      <c r="G40" s="86">
        <v>55</v>
      </c>
      <c r="H40" s="33">
        <v>56</v>
      </c>
      <c r="I40" s="45">
        <v>111</v>
      </c>
      <c r="J40" s="34">
        <f t="shared" ref="J40:J49" si="2">I40+F40</f>
        <v>1840</v>
      </c>
    </row>
    <row r="41" spans="3:10" x14ac:dyDescent="0.35">
      <c r="C41" s="19" t="s">
        <v>1</v>
      </c>
      <c r="D41" s="35">
        <v>803</v>
      </c>
      <c r="E41" s="35">
        <v>802</v>
      </c>
      <c r="F41" s="46">
        <v>1605</v>
      </c>
      <c r="G41" s="87">
        <v>52</v>
      </c>
      <c r="H41" s="35">
        <v>53</v>
      </c>
      <c r="I41" s="46">
        <v>105</v>
      </c>
      <c r="J41" s="36">
        <v>1710</v>
      </c>
    </row>
    <row r="42" spans="3:10" x14ac:dyDescent="0.35">
      <c r="C42" s="18" t="s">
        <v>2</v>
      </c>
      <c r="D42" s="33">
        <v>839</v>
      </c>
      <c r="E42" s="33">
        <v>842</v>
      </c>
      <c r="F42" s="45">
        <v>1681</v>
      </c>
      <c r="G42" s="86">
        <v>86</v>
      </c>
      <c r="H42" s="33">
        <v>84</v>
      </c>
      <c r="I42" s="45">
        <v>170</v>
      </c>
      <c r="J42" s="34">
        <f t="shared" si="2"/>
        <v>1851</v>
      </c>
    </row>
    <row r="43" spans="3:10" x14ac:dyDescent="0.35">
      <c r="C43" s="19" t="s">
        <v>3</v>
      </c>
      <c r="D43" s="35">
        <v>840</v>
      </c>
      <c r="E43" s="35">
        <v>841</v>
      </c>
      <c r="F43" s="46">
        <v>1681</v>
      </c>
      <c r="G43" s="87">
        <v>79</v>
      </c>
      <c r="H43" s="35">
        <v>79</v>
      </c>
      <c r="I43" s="46">
        <v>158</v>
      </c>
      <c r="J43" s="36">
        <f t="shared" si="2"/>
        <v>1839</v>
      </c>
    </row>
    <row r="44" spans="3:10" x14ac:dyDescent="0.35">
      <c r="C44" s="18" t="s">
        <v>4</v>
      </c>
      <c r="D44" s="33">
        <v>928</v>
      </c>
      <c r="E44" s="33">
        <v>929</v>
      </c>
      <c r="F44" s="45">
        <v>1857</v>
      </c>
      <c r="G44" s="86">
        <v>86</v>
      </c>
      <c r="H44" s="33">
        <v>86</v>
      </c>
      <c r="I44" s="45">
        <v>172</v>
      </c>
      <c r="J44" s="34">
        <f t="shared" si="2"/>
        <v>2029</v>
      </c>
    </row>
    <row r="45" spans="3:10" x14ac:dyDescent="0.35">
      <c r="C45" s="19" t="s">
        <v>5</v>
      </c>
      <c r="D45" s="35">
        <v>962</v>
      </c>
      <c r="E45" s="35">
        <v>961</v>
      </c>
      <c r="F45" s="46">
        <v>1923</v>
      </c>
      <c r="G45" s="87">
        <v>93</v>
      </c>
      <c r="H45" s="35">
        <v>92</v>
      </c>
      <c r="I45" s="46">
        <v>185</v>
      </c>
      <c r="J45" s="36">
        <f t="shared" si="2"/>
        <v>2108</v>
      </c>
    </row>
    <row r="46" spans="3:10" x14ac:dyDescent="0.35">
      <c r="C46" s="18" t="s">
        <v>6</v>
      </c>
      <c r="D46" s="33">
        <v>770</v>
      </c>
      <c r="E46" s="33">
        <v>779</v>
      </c>
      <c r="F46" s="45">
        <v>1549</v>
      </c>
      <c r="G46" s="86">
        <v>96</v>
      </c>
      <c r="H46" s="33">
        <v>86</v>
      </c>
      <c r="I46" s="45">
        <v>182</v>
      </c>
      <c r="J46" s="126">
        <f t="shared" si="2"/>
        <v>1731</v>
      </c>
    </row>
    <row r="47" spans="3:10" x14ac:dyDescent="0.35">
      <c r="C47" s="19" t="s">
        <v>18</v>
      </c>
      <c r="D47" s="35">
        <v>946</v>
      </c>
      <c r="E47" s="35">
        <v>951</v>
      </c>
      <c r="F47" s="46">
        <v>1897</v>
      </c>
      <c r="G47" s="87">
        <v>107</v>
      </c>
      <c r="H47" s="35">
        <v>102</v>
      </c>
      <c r="I47" s="46">
        <v>209</v>
      </c>
      <c r="J47" s="36">
        <f t="shared" si="2"/>
        <v>2106</v>
      </c>
    </row>
    <row r="48" spans="3:10" x14ac:dyDescent="0.35">
      <c r="C48" s="18" t="s">
        <v>24</v>
      </c>
      <c r="D48" s="33">
        <v>921</v>
      </c>
      <c r="E48" s="33">
        <v>917</v>
      </c>
      <c r="F48" s="45">
        <v>1838</v>
      </c>
      <c r="G48" s="86">
        <v>92</v>
      </c>
      <c r="H48" s="33">
        <v>97</v>
      </c>
      <c r="I48" s="45">
        <v>189</v>
      </c>
      <c r="J48" s="34">
        <f t="shared" si="2"/>
        <v>2027</v>
      </c>
    </row>
    <row r="49" spans="3:11" x14ac:dyDescent="0.35">
      <c r="C49" s="19" t="s">
        <v>25</v>
      </c>
      <c r="D49" s="35">
        <v>1114</v>
      </c>
      <c r="E49" s="35">
        <v>1127</v>
      </c>
      <c r="F49" s="46">
        <v>2241</v>
      </c>
      <c r="G49" s="87">
        <v>111</v>
      </c>
      <c r="H49" s="35">
        <v>112</v>
      </c>
      <c r="I49" s="46">
        <v>223</v>
      </c>
      <c r="J49" s="36">
        <f t="shared" si="2"/>
        <v>2464</v>
      </c>
    </row>
    <row r="50" spans="3:11" x14ac:dyDescent="0.35">
      <c r="C50" s="20" t="s">
        <v>7</v>
      </c>
      <c r="D50" s="47">
        <f t="shared" ref="D50:J50" si="3">SUM(D38:D49)</f>
        <v>10619</v>
      </c>
      <c r="E50" s="47">
        <f t="shared" si="3"/>
        <v>10641</v>
      </c>
      <c r="F50" s="48">
        <f t="shared" si="3"/>
        <v>21260</v>
      </c>
      <c r="G50" s="88">
        <f t="shared" si="3"/>
        <v>979</v>
      </c>
      <c r="H50" s="47">
        <f t="shared" si="3"/>
        <v>972</v>
      </c>
      <c r="I50" s="48">
        <f t="shared" si="3"/>
        <v>1951</v>
      </c>
      <c r="J50" s="51">
        <f t="shared" si="3"/>
        <v>23211</v>
      </c>
    </row>
    <row r="51" spans="3:11" x14ac:dyDescent="0.35">
      <c r="F51" s="29"/>
      <c r="I51" s="29"/>
    </row>
    <row r="52" spans="3:11" x14ac:dyDescent="0.35">
      <c r="C52" s="4" t="s">
        <v>45</v>
      </c>
      <c r="F52" s="29"/>
      <c r="I52" s="29"/>
    </row>
    <row r="53" spans="3:11" ht="12" customHeight="1" x14ac:dyDescent="0.35">
      <c r="F53" s="29"/>
      <c r="I53" s="29"/>
    </row>
    <row r="54" spans="3:11" x14ac:dyDescent="0.35">
      <c r="C54" s="21"/>
      <c r="D54" s="149" t="s">
        <v>51</v>
      </c>
      <c r="E54" s="149"/>
      <c r="F54" s="149"/>
      <c r="G54" s="150" t="s">
        <v>52</v>
      </c>
      <c r="H54" s="150"/>
      <c r="I54" s="150"/>
      <c r="J54" s="21"/>
    </row>
    <row r="55" spans="3:11" ht="36" x14ac:dyDescent="0.35">
      <c r="C55" s="22" t="s">
        <v>47</v>
      </c>
      <c r="D55" s="2" t="s">
        <v>14</v>
      </c>
      <c r="E55" s="2" t="s">
        <v>15</v>
      </c>
      <c r="F55" s="6" t="s">
        <v>26</v>
      </c>
      <c r="G55" s="85" t="s">
        <v>14</v>
      </c>
      <c r="H55" s="1" t="s">
        <v>15</v>
      </c>
      <c r="I55" s="7" t="s">
        <v>27</v>
      </c>
      <c r="J55" s="42" t="s">
        <v>12</v>
      </c>
    </row>
    <row r="56" spans="3:11" x14ac:dyDescent="0.35">
      <c r="C56" s="9">
        <v>2022</v>
      </c>
      <c r="D56" s="10">
        <v>4315</v>
      </c>
      <c r="E56" s="10">
        <v>4306</v>
      </c>
      <c r="F56" s="8">
        <v>8621</v>
      </c>
      <c r="G56" s="89">
        <v>183</v>
      </c>
      <c r="H56" s="10">
        <v>192</v>
      </c>
      <c r="I56" s="8">
        <v>375</v>
      </c>
      <c r="J56" s="11">
        <v>8996</v>
      </c>
    </row>
    <row r="57" spans="3:11" x14ac:dyDescent="0.35">
      <c r="C57" s="12">
        <v>2023</v>
      </c>
      <c r="D57" s="13">
        <f t="shared" ref="D57:J57" si="4">D50</f>
        <v>10619</v>
      </c>
      <c r="E57" s="13">
        <f t="shared" si="4"/>
        <v>10641</v>
      </c>
      <c r="F57" s="58">
        <f t="shared" si="4"/>
        <v>21260</v>
      </c>
      <c r="G57" s="52">
        <f t="shared" si="4"/>
        <v>979</v>
      </c>
      <c r="H57" s="13">
        <f t="shared" si="4"/>
        <v>972</v>
      </c>
      <c r="I57" s="58">
        <f t="shared" si="4"/>
        <v>1951</v>
      </c>
      <c r="J57" s="14">
        <f t="shared" si="4"/>
        <v>23211</v>
      </c>
    </row>
    <row r="58" spans="3:11" x14ac:dyDescent="0.35">
      <c r="C58" s="15" t="s">
        <v>46</v>
      </c>
      <c r="D58" s="16">
        <f>D57+D56</f>
        <v>14934</v>
      </c>
      <c r="E58" s="16">
        <f t="shared" ref="E58:J58" si="5">E57+E56</f>
        <v>14947</v>
      </c>
      <c r="F58" s="59">
        <f t="shared" si="5"/>
        <v>29881</v>
      </c>
      <c r="G58" s="90">
        <f t="shared" si="5"/>
        <v>1162</v>
      </c>
      <c r="H58" s="16">
        <f t="shared" si="5"/>
        <v>1164</v>
      </c>
      <c r="I58" s="59">
        <f t="shared" si="5"/>
        <v>2326</v>
      </c>
      <c r="J58" s="16">
        <f t="shared" si="5"/>
        <v>32207</v>
      </c>
    </row>
    <row r="59" spans="3:11" x14ac:dyDescent="0.35">
      <c r="F59" s="29"/>
      <c r="I59" s="29"/>
    </row>
    <row r="60" spans="3:11" ht="27" customHeight="1" x14ac:dyDescent="0.4">
      <c r="C60" s="135" t="s">
        <v>75</v>
      </c>
      <c r="D60" s="135"/>
      <c r="E60" s="135"/>
    </row>
    <row r="61" spans="3:11" x14ac:dyDescent="0.35">
      <c r="H61" s="31"/>
      <c r="I61" s="31"/>
      <c r="J61" s="31"/>
      <c r="K61" s="31"/>
    </row>
    <row r="62" spans="3:11" ht="21.75" x14ac:dyDescent="0.4">
      <c r="C62" s="54" t="s">
        <v>50</v>
      </c>
      <c r="H62" s="31"/>
      <c r="I62" s="31"/>
      <c r="J62" s="31"/>
      <c r="K62" s="31"/>
    </row>
    <row r="63" spans="3:11" x14ac:dyDescent="0.35">
      <c r="C63" s="4" t="s">
        <v>111</v>
      </c>
      <c r="H63" s="31"/>
      <c r="I63" s="31"/>
      <c r="J63" s="31"/>
      <c r="K63" s="31"/>
    </row>
    <row r="64" spans="3:11" ht="21" customHeight="1" x14ac:dyDescent="0.35">
      <c r="D64" s="147" t="s">
        <v>9</v>
      </c>
      <c r="E64" s="147"/>
      <c r="G64" s="82"/>
      <c r="H64" s="148" t="s">
        <v>8</v>
      </c>
      <c r="I64" s="148"/>
      <c r="J64" s="32"/>
      <c r="K64" s="31"/>
    </row>
    <row r="65" spans="3:11" x14ac:dyDescent="0.35">
      <c r="C65" s="28" t="s">
        <v>0</v>
      </c>
      <c r="D65" s="23" t="s">
        <v>14</v>
      </c>
      <c r="E65" s="23" t="s">
        <v>15</v>
      </c>
      <c r="F65" s="23" t="s">
        <v>12</v>
      </c>
      <c r="G65" s="91"/>
      <c r="H65" s="91"/>
      <c r="I65" s="91"/>
      <c r="J65" s="91"/>
      <c r="K65" s="31"/>
    </row>
    <row r="66" spans="3:11" x14ac:dyDescent="0.35">
      <c r="C66" s="18" t="s">
        <v>41</v>
      </c>
      <c r="D66" s="33">
        <v>60</v>
      </c>
      <c r="E66" s="33">
        <v>60</v>
      </c>
      <c r="F66" s="34">
        <f>E66+D66</f>
        <v>120</v>
      </c>
      <c r="G66" s="91"/>
      <c r="H66" s="52"/>
      <c r="I66" s="52"/>
      <c r="J66" s="52"/>
      <c r="K66" s="31"/>
    </row>
    <row r="67" spans="3:11" x14ac:dyDescent="0.35">
      <c r="C67" s="19" t="s">
        <v>42</v>
      </c>
      <c r="D67" s="35">
        <v>64</v>
      </c>
      <c r="E67" s="35">
        <v>64</v>
      </c>
      <c r="F67" s="127">
        <f t="shared" ref="F67:F77" si="6">E67+D67</f>
        <v>128</v>
      </c>
      <c r="G67" s="91"/>
      <c r="H67" s="52"/>
      <c r="I67" s="52"/>
      <c r="J67" s="52"/>
      <c r="K67" s="31"/>
    </row>
    <row r="68" spans="3:11" x14ac:dyDescent="0.35">
      <c r="C68" s="18" t="s">
        <v>29</v>
      </c>
      <c r="D68" s="26">
        <v>79</v>
      </c>
      <c r="E68" s="26">
        <v>79</v>
      </c>
      <c r="F68" s="34">
        <f t="shared" si="6"/>
        <v>158</v>
      </c>
      <c r="G68" s="91"/>
      <c r="H68" s="52"/>
      <c r="I68" s="52"/>
      <c r="J68" s="52"/>
      <c r="K68" s="31"/>
    </row>
    <row r="69" spans="3:11" x14ac:dyDescent="0.35">
      <c r="C69" s="19" t="s">
        <v>1</v>
      </c>
      <c r="D69" s="25">
        <v>85</v>
      </c>
      <c r="E69" s="25">
        <v>85</v>
      </c>
      <c r="F69" s="127">
        <f t="shared" si="6"/>
        <v>170</v>
      </c>
      <c r="G69" s="91"/>
      <c r="H69" s="52"/>
      <c r="I69" s="52"/>
      <c r="J69" s="52"/>
      <c r="K69" s="31"/>
    </row>
    <row r="70" spans="3:11" x14ac:dyDescent="0.35">
      <c r="C70" s="18" t="s">
        <v>2</v>
      </c>
      <c r="D70" s="26">
        <v>71</v>
      </c>
      <c r="E70" s="26">
        <v>71</v>
      </c>
      <c r="F70" s="34">
        <f t="shared" si="6"/>
        <v>142</v>
      </c>
      <c r="G70" s="91"/>
      <c r="H70" s="52"/>
      <c r="I70" s="52"/>
      <c r="J70" s="52"/>
      <c r="K70" s="31"/>
    </row>
    <row r="71" spans="3:11" x14ac:dyDescent="0.35">
      <c r="C71" s="19" t="s">
        <v>3</v>
      </c>
      <c r="D71" s="25">
        <v>113</v>
      </c>
      <c r="E71" s="25">
        <v>113</v>
      </c>
      <c r="F71" s="127">
        <f t="shared" si="6"/>
        <v>226</v>
      </c>
      <c r="G71" s="91"/>
      <c r="H71" s="52"/>
      <c r="I71" s="52"/>
      <c r="J71" s="52"/>
      <c r="K71" s="31"/>
    </row>
    <row r="72" spans="3:11" x14ac:dyDescent="0.35">
      <c r="C72" s="18" t="s">
        <v>4</v>
      </c>
      <c r="D72" s="26">
        <v>97</v>
      </c>
      <c r="E72" s="26">
        <v>97</v>
      </c>
      <c r="F72" s="34">
        <f t="shared" si="6"/>
        <v>194</v>
      </c>
      <c r="G72" s="91"/>
      <c r="H72" s="52"/>
      <c r="I72" s="52"/>
      <c r="J72" s="52"/>
      <c r="K72" s="31"/>
    </row>
    <row r="73" spans="3:11" x14ac:dyDescent="0.35">
      <c r="C73" s="19" t="s">
        <v>5</v>
      </c>
      <c r="D73" s="25">
        <v>85</v>
      </c>
      <c r="E73" s="25">
        <v>85</v>
      </c>
      <c r="F73" s="127">
        <f t="shared" si="6"/>
        <v>170</v>
      </c>
      <c r="G73" s="91"/>
      <c r="H73" s="52"/>
      <c r="I73" s="52"/>
      <c r="J73" s="52"/>
      <c r="K73" s="31"/>
    </row>
    <row r="74" spans="3:11" x14ac:dyDescent="0.35">
      <c r="C74" s="18" t="s">
        <v>6</v>
      </c>
      <c r="D74" s="26">
        <v>98</v>
      </c>
      <c r="E74" s="26">
        <v>98</v>
      </c>
      <c r="F74" s="34">
        <f t="shared" si="6"/>
        <v>196</v>
      </c>
      <c r="G74" s="91"/>
      <c r="H74" s="52"/>
      <c r="I74" s="52"/>
      <c r="J74" s="52"/>
      <c r="K74" s="31"/>
    </row>
    <row r="75" spans="3:11" x14ac:dyDescent="0.35">
      <c r="C75" s="19" t="s">
        <v>18</v>
      </c>
      <c r="D75" s="25">
        <v>135</v>
      </c>
      <c r="E75" s="25">
        <v>135</v>
      </c>
      <c r="F75" s="127">
        <f t="shared" si="6"/>
        <v>270</v>
      </c>
      <c r="G75" s="91"/>
      <c r="H75" s="52"/>
      <c r="I75" s="52"/>
      <c r="J75" s="52"/>
      <c r="K75" s="31"/>
    </row>
    <row r="76" spans="3:11" x14ac:dyDescent="0.35">
      <c r="C76" s="18" t="s">
        <v>24</v>
      </c>
      <c r="D76" s="26">
        <v>115</v>
      </c>
      <c r="E76" s="26">
        <v>115</v>
      </c>
      <c r="F76" s="34">
        <f t="shared" si="6"/>
        <v>230</v>
      </c>
      <c r="G76" s="91"/>
      <c r="H76" s="52"/>
      <c r="I76" s="52"/>
      <c r="J76" s="52"/>
      <c r="K76" s="31"/>
    </row>
    <row r="77" spans="3:11" x14ac:dyDescent="0.35">
      <c r="C77" s="19" t="s">
        <v>25</v>
      </c>
      <c r="D77" s="35">
        <v>104</v>
      </c>
      <c r="E77" s="35">
        <v>104</v>
      </c>
      <c r="F77" s="127">
        <f t="shared" si="6"/>
        <v>208</v>
      </c>
      <c r="G77" s="91"/>
      <c r="H77" s="52"/>
      <c r="I77" s="52"/>
      <c r="J77" s="52"/>
      <c r="K77" s="31"/>
    </row>
    <row r="78" spans="3:11" x14ac:dyDescent="0.35">
      <c r="C78" s="27" t="s">
        <v>7</v>
      </c>
      <c r="D78" s="51">
        <f>SUM(D66:D77)</f>
        <v>1106</v>
      </c>
      <c r="E78" s="51">
        <f>SUM(E66:E77)</f>
        <v>1106</v>
      </c>
      <c r="F78" s="49">
        <f>SUM(F66:F77)</f>
        <v>2212</v>
      </c>
      <c r="G78" s="91"/>
      <c r="H78" s="91"/>
      <c r="I78" s="91"/>
      <c r="J78" s="91"/>
      <c r="K78" s="31"/>
    </row>
    <row r="79" spans="3:11" ht="8.25" customHeight="1" x14ac:dyDescent="0.35"/>
    <row r="80" spans="3:11" x14ac:dyDescent="0.35">
      <c r="C80" s="4" t="s">
        <v>45</v>
      </c>
    </row>
    <row r="81" spans="3:6" x14ac:dyDescent="0.35">
      <c r="D81" s="147" t="s">
        <v>9</v>
      </c>
      <c r="E81" s="147"/>
    </row>
    <row r="82" spans="3:6" x14ac:dyDescent="0.35">
      <c r="C82" s="23" t="s">
        <v>47</v>
      </c>
      <c r="D82" s="23" t="s">
        <v>14</v>
      </c>
      <c r="E82" s="23" t="s">
        <v>15</v>
      </c>
      <c r="F82" s="23" t="s">
        <v>12</v>
      </c>
    </row>
    <row r="83" spans="3:6" x14ac:dyDescent="0.35">
      <c r="C83" s="18">
        <v>2022</v>
      </c>
      <c r="D83" s="8">
        <v>229</v>
      </c>
      <c r="E83" s="8">
        <v>229</v>
      </c>
      <c r="F83" s="34">
        <v>458</v>
      </c>
    </row>
    <row r="84" spans="3:6" x14ac:dyDescent="0.35">
      <c r="C84" s="19">
        <v>2023</v>
      </c>
      <c r="D84" s="165">
        <f>D78</f>
        <v>1106</v>
      </c>
      <c r="E84" s="165">
        <f>E78</f>
        <v>1106</v>
      </c>
      <c r="F84" s="36">
        <f>D84+E84</f>
        <v>2212</v>
      </c>
    </row>
    <row r="85" spans="3:6" x14ac:dyDescent="0.35">
      <c r="C85" s="20" t="s">
        <v>46</v>
      </c>
      <c r="D85" s="38">
        <f>SUM(D83:D84)</f>
        <v>1335</v>
      </c>
      <c r="E85" s="38">
        <f>SUM(E83:E84)</f>
        <v>1335</v>
      </c>
      <c r="F85" s="38">
        <f>SUM(F83:F84)</f>
        <v>2670</v>
      </c>
    </row>
    <row r="87" spans="3:6" ht="28.5" customHeight="1" x14ac:dyDescent="0.4">
      <c r="C87" s="135" t="s">
        <v>77</v>
      </c>
      <c r="D87" s="135"/>
      <c r="E87" s="135"/>
    </row>
    <row r="88" spans="3:6" x14ac:dyDescent="0.35">
      <c r="C88" s="3" t="s">
        <v>82</v>
      </c>
    </row>
    <row r="89" spans="3:6" x14ac:dyDescent="0.35">
      <c r="C89" s="4" t="s">
        <v>111</v>
      </c>
    </row>
    <row r="90" spans="3:6" x14ac:dyDescent="0.35">
      <c r="D90" s="147" t="s">
        <v>9</v>
      </c>
      <c r="E90" s="147"/>
    </row>
    <row r="91" spans="3:6" x14ac:dyDescent="0.35">
      <c r="C91" s="28" t="s">
        <v>0</v>
      </c>
      <c r="D91" s="23" t="s">
        <v>14</v>
      </c>
      <c r="E91" s="23" t="s">
        <v>15</v>
      </c>
      <c r="F91" s="23" t="s">
        <v>12</v>
      </c>
    </row>
    <row r="92" spans="3:6" x14ac:dyDescent="0.35">
      <c r="C92" s="18" t="s">
        <v>41</v>
      </c>
      <c r="D92" s="33">
        <v>0</v>
      </c>
      <c r="E92" s="33">
        <v>0</v>
      </c>
      <c r="F92" s="33">
        <v>0</v>
      </c>
    </row>
    <row r="93" spans="3:6" x14ac:dyDescent="0.35">
      <c r="C93" s="19" t="s">
        <v>42</v>
      </c>
      <c r="D93" s="35">
        <v>2</v>
      </c>
      <c r="E93" s="35">
        <v>3</v>
      </c>
      <c r="F93" s="35">
        <v>5</v>
      </c>
    </row>
    <row r="94" spans="3:6" x14ac:dyDescent="0.35">
      <c r="C94" s="18" t="s">
        <v>29</v>
      </c>
      <c r="D94" s="26">
        <v>42</v>
      </c>
      <c r="E94" s="26">
        <v>41</v>
      </c>
      <c r="F94" s="26">
        <v>83</v>
      </c>
    </row>
    <row r="95" spans="3:6" x14ac:dyDescent="0.35">
      <c r="C95" s="19" t="s">
        <v>1</v>
      </c>
      <c r="D95" s="25">
        <v>43</v>
      </c>
      <c r="E95" s="25">
        <v>43</v>
      </c>
      <c r="F95" s="25">
        <v>86</v>
      </c>
    </row>
    <row r="96" spans="3:6" x14ac:dyDescent="0.35">
      <c r="C96" s="18" t="s">
        <v>2</v>
      </c>
      <c r="D96" s="26">
        <v>43</v>
      </c>
      <c r="E96" s="26">
        <v>43</v>
      </c>
      <c r="F96" s="26">
        <v>86</v>
      </c>
    </row>
    <row r="97" spans="3:6" x14ac:dyDescent="0.35">
      <c r="C97" s="19" t="s">
        <v>3</v>
      </c>
      <c r="D97" s="25">
        <v>50</v>
      </c>
      <c r="E97" s="25">
        <v>51</v>
      </c>
      <c r="F97" s="25">
        <v>101</v>
      </c>
    </row>
    <row r="98" spans="3:6" x14ac:dyDescent="0.35">
      <c r="C98" s="18" t="s">
        <v>4</v>
      </c>
      <c r="D98" s="26">
        <v>147</v>
      </c>
      <c r="E98" s="26">
        <v>149</v>
      </c>
      <c r="F98" s="26">
        <v>296</v>
      </c>
    </row>
    <row r="99" spans="3:6" x14ac:dyDescent="0.35">
      <c r="C99" s="19" t="s">
        <v>5</v>
      </c>
      <c r="D99" s="25">
        <v>330</v>
      </c>
      <c r="E99" s="25">
        <v>331</v>
      </c>
      <c r="F99" s="25">
        <v>661</v>
      </c>
    </row>
    <row r="100" spans="3:6" x14ac:dyDescent="0.35">
      <c r="C100" s="18" t="s">
        <v>6</v>
      </c>
      <c r="D100" s="26">
        <v>496</v>
      </c>
      <c r="E100" s="26">
        <v>499</v>
      </c>
      <c r="F100" s="26">
        <v>995</v>
      </c>
    </row>
    <row r="101" spans="3:6" x14ac:dyDescent="0.35">
      <c r="C101" s="19" t="s">
        <v>18</v>
      </c>
      <c r="D101" s="25">
        <v>553</v>
      </c>
      <c r="E101" s="25">
        <v>563</v>
      </c>
      <c r="F101" s="25">
        <v>1116</v>
      </c>
    </row>
    <row r="102" spans="3:6" x14ac:dyDescent="0.35">
      <c r="C102" s="18" t="s">
        <v>24</v>
      </c>
      <c r="D102" s="26">
        <v>523</v>
      </c>
      <c r="E102" s="26">
        <v>526</v>
      </c>
      <c r="F102" s="26">
        <v>1049</v>
      </c>
    </row>
    <row r="103" spans="3:6" x14ac:dyDescent="0.35">
      <c r="C103" s="19" t="s">
        <v>25</v>
      </c>
      <c r="D103" s="35">
        <v>554</v>
      </c>
      <c r="E103" s="35">
        <v>546</v>
      </c>
      <c r="F103" s="35">
        <v>1100</v>
      </c>
    </row>
    <row r="104" spans="3:6" x14ac:dyDescent="0.35">
      <c r="C104" s="27" t="s">
        <v>7</v>
      </c>
      <c r="D104" s="51">
        <f>SUM(D92:D103)</f>
        <v>2783</v>
      </c>
      <c r="E104" s="51">
        <f>SUM(E92:E103)</f>
        <v>2795</v>
      </c>
      <c r="F104" s="49">
        <f>SUM(F92:F103)</f>
        <v>5578</v>
      </c>
    </row>
    <row r="105" spans="3:6" ht="13.5" customHeight="1" x14ac:dyDescent="0.35"/>
    <row r="106" spans="3:6" x14ac:dyDescent="0.35">
      <c r="C106" s="4" t="s">
        <v>45</v>
      </c>
    </row>
    <row r="107" spans="3:6" x14ac:dyDescent="0.35">
      <c r="D107" s="147" t="s">
        <v>9</v>
      </c>
      <c r="E107" s="147"/>
    </row>
    <row r="108" spans="3:6" x14ac:dyDescent="0.35">
      <c r="C108" s="23" t="s">
        <v>47</v>
      </c>
      <c r="D108" s="23" t="s">
        <v>14</v>
      </c>
      <c r="E108" s="23" t="s">
        <v>15</v>
      </c>
      <c r="F108" s="23" t="s">
        <v>12</v>
      </c>
    </row>
    <row r="109" spans="3:6" x14ac:dyDescent="0.35">
      <c r="C109" s="18">
        <v>2022</v>
      </c>
      <c r="D109" s="10">
        <v>4</v>
      </c>
      <c r="E109" s="10">
        <v>4</v>
      </c>
      <c r="F109" s="34">
        <v>8</v>
      </c>
    </row>
    <row r="110" spans="3:6" x14ac:dyDescent="0.35">
      <c r="C110" s="19">
        <v>2023</v>
      </c>
      <c r="D110" s="35">
        <f>D104</f>
        <v>2783</v>
      </c>
      <c r="E110" s="35">
        <f>E104</f>
        <v>2795</v>
      </c>
      <c r="F110" s="36">
        <f>F104</f>
        <v>5578</v>
      </c>
    </row>
    <row r="111" spans="3:6" x14ac:dyDescent="0.35">
      <c r="C111" s="20" t="s">
        <v>46</v>
      </c>
      <c r="D111" s="38">
        <f>SUM(D109:D110)</f>
        <v>2787</v>
      </c>
      <c r="E111" s="38">
        <f>SUM(E109:E110)</f>
        <v>2799</v>
      </c>
      <c r="F111" s="38">
        <f>SUM(F109:F110)</f>
        <v>5586</v>
      </c>
    </row>
    <row r="113" spans="3:9" x14ac:dyDescent="0.35">
      <c r="C113" s="29" t="s">
        <v>84</v>
      </c>
    </row>
    <row r="114" spans="3:9" x14ac:dyDescent="0.35">
      <c r="C114" s="29" t="s">
        <v>120</v>
      </c>
    </row>
    <row r="115" spans="3:9" x14ac:dyDescent="0.35">
      <c r="C115" s="29" t="s">
        <v>89</v>
      </c>
    </row>
    <row r="116" spans="3:9" x14ac:dyDescent="0.35">
      <c r="C116" s="29"/>
    </row>
    <row r="117" spans="3:9" x14ac:dyDescent="0.35">
      <c r="C117" s="3" t="s">
        <v>48</v>
      </c>
    </row>
    <row r="118" spans="3:9" x14ac:dyDescent="0.35">
      <c r="C118" s="142" t="s">
        <v>28</v>
      </c>
      <c r="D118" s="142"/>
      <c r="E118" s="142"/>
      <c r="F118" s="142"/>
    </row>
    <row r="119" spans="3:9" x14ac:dyDescent="0.35">
      <c r="H119" s="137"/>
      <c r="I119" s="137"/>
    </row>
    <row r="120" spans="3:9" x14ac:dyDescent="0.35">
      <c r="G120" s="83"/>
      <c r="H120" s="53"/>
      <c r="I120" s="53"/>
    </row>
    <row r="121" spans="3:9" x14ac:dyDescent="0.35">
      <c r="G121" s="83"/>
      <c r="H121" s="53"/>
      <c r="I121" s="53"/>
    </row>
    <row r="122" spans="3:9" x14ac:dyDescent="0.35">
      <c r="G122" s="83"/>
      <c r="H122" s="53"/>
      <c r="I122" s="53"/>
    </row>
    <row r="123" spans="3:9" x14ac:dyDescent="0.35">
      <c r="G123" s="83"/>
      <c r="H123" s="53"/>
      <c r="I123" s="53"/>
    </row>
    <row r="124" spans="3:9" x14ac:dyDescent="0.35">
      <c r="G124" s="83"/>
      <c r="H124" s="53"/>
      <c r="I124" s="53"/>
    </row>
    <row r="125" spans="3:9" x14ac:dyDescent="0.35">
      <c r="G125" s="83"/>
      <c r="H125" s="53"/>
      <c r="I125" s="53"/>
    </row>
    <row r="126" spans="3:9" x14ac:dyDescent="0.35">
      <c r="G126" s="83"/>
      <c r="H126" s="53"/>
      <c r="I126" s="53"/>
    </row>
    <row r="127" spans="3:9" x14ac:dyDescent="0.35">
      <c r="G127" s="83"/>
      <c r="H127" s="53"/>
      <c r="I127" s="53"/>
    </row>
    <row r="128" spans="3:9" x14ac:dyDescent="0.35">
      <c r="G128" s="83"/>
      <c r="H128" s="53"/>
      <c r="I128" s="53"/>
    </row>
    <row r="129" spans="7:9" x14ac:dyDescent="0.35">
      <c r="G129" s="83"/>
      <c r="H129" s="53"/>
      <c r="I129" s="53"/>
    </row>
    <row r="130" spans="7:9" x14ac:dyDescent="0.35">
      <c r="G130" s="83"/>
      <c r="H130" s="53"/>
      <c r="I130" s="53"/>
    </row>
    <row r="131" spans="7:9" x14ac:dyDescent="0.35">
      <c r="G131" s="84"/>
      <c r="H131" s="53"/>
      <c r="I131" s="53"/>
    </row>
  </sheetData>
  <mergeCells count="16">
    <mergeCell ref="D27:E27"/>
    <mergeCell ref="C7:E7"/>
    <mergeCell ref="D64:E64"/>
    <mergeCell ref="H64:I64"/>
    <mergeCell ref="D81:E81"/>
    <mergeCell ref="D35:E35"/>
    <mergeCell ref="D36:F36"/>
    <mergeCell ref="G36:I36"/>
    <mergeCell ref="D54:F54"/>
    <mergeCell ref="G54:I54"/>
    <mergeCell ref="C60:E60"/>
    <mergeCell ref="H119:I119"/>
    <mergeCell ref="C87:E87"/>
    <mergeCell ref="D90:E90"/>
    <mergeCell ref="D107:E107"/>
    <mergeCell ref="C118:F118"/>
  </mergeCells>
  <pageMargins left="0.7" right="0.7" top="0.75" bottom="0.75" header="0.3" footer="0.3"/>
  <pageSetup paperSize="9" scale="28" orientation="portrait" verticalDpi="597" r:id="rId1"/>
  <colBreaks count="1" manualBreakCount="1">
    <brk id="16" max="19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E8FA7-FDBF-465F-99BF-E16B980C6010}">
  <dimension ref="C2:X125"/>
  <sheetViews>
    <sheetView showGridLines="0" tabSelected="1" zoomScale="70" zoomScaleNormal="70" workbookViewId="0">
      <pane xSplit="1" ySplit="2" topLeftCell="B81" activePane="bottomRight" state="frozen"/>
      <selection pane="topRight" activeCell="B1" sqref="B1"/>
      <selection pane="bottomLeft" activeCell="A3" sqref="A3"/>
      <selection pane="bottomRight" activeCell="G74" sqref="G74"/>
    </sheetView>
  </sheetViews>
  <sheetFormatPr baseColWidth="10" defaultRowHeight="18.75" x14ac:dyDescent="0.35"/>
  <cols>
    <col min="1" max="1" width="2.85546875" style="4" customWidth="1"/>
    <col min="2" max="2" width="2.28515625" style="4" customWidth="1"/>
    <col min="3" max="3" width="44" style="4" customWidth="1"/>
    <col min="4" max="4" width="25.28515625" style="4" customWidth="1"/>
    <col min="5" max="5" width="25.5703125" style="4" bestFit="1" customWidth="1"/>
    <col min="6" max="6" width="30.5703125" style="4" customWidth="1"/>
    <col min="7" max="7" width="33.28515625" style="4" bestFit="1" customWidth="1"/>
    <col min="8" max="8" width="17.7109375" style="4" customWidth="1"/>
    <col min="9" max="9" width="25.140625" style="4" customWidth="1"/>
    <col min="10" max="10" width="18.28515625" style="4" customWidth="1"/>
    <col min="11" max="11" width="51.140625" style="4" customWidth="1"/>
    <col min="12" max="12" width="31" style="4" customWidth="1"/>
    <col min="13" max="13" width="46" style="4" customWidth="1"/>
    <col min="14" max="14" width="19" style="4" customWidth="1"/>
    <col min="15" max="15" width="14.85546875" style="4" customWidth="1"/>
    <col min="16" max="16" width="40.85546875" style="4" customWidth="1"/>
    <col min="17" max="17" width="19" style="4" bestFit="1" customWidth="1"/>
    <col min="18" max="18" width="19.5703125" style="4" bestFit="1" customWidth="1"/>
    <col min="19" max="19" width="14.5703125" style="4" bestFit="1" customWidth="1"/>
    <col min="20" max="20" width="17.28515625" style="4" bestFit="1" customWidth="1"/>
    <col min="21" max="21" width="22" style="4" customWidth="1"/>
    <col min="22" max="22" width="16.42578125" style="4" customWidth="1"/>
    <col min="23" max="23" width="28.7109375" style="4" bestFit="1" customWidth="1"/>
    <col min="24" max="24" width="36.7109375" style="4" bestFit="1" customWidth="1"/>
    <col min="25" max="25" width="33.42578125" style="4" bestFit="1" customWidth="1"/>
    <col min="26" max="26" width="30.28515625" style="4" bestFit="1" customWidth="1"/>
    <col min="27" max="27" width="30.7109375" style="4" bestFit="1" customWidth="1"/>
    <col min="28" max="28" width="15.7109375" style="4" bestFit="1" customWidth="1"/>
    <col min="29" max="29" width="18.28515625" style="4" bestFit="1" customWidth="1"/>
    <col min="30" max="30" width="17.85546875" style="4" bestFit="1" customWidth="1"/>
    <col min="31" max="31" width="19.5703125" style="4" bestFit="1" customWidth="1"/>
    <col min="32" max="32" width="27.85546875" style="4" bestFit="1" customWidth="1"/>
    <col min="33" max="33" width="14.42578125" style="4" bestFit="1" customWidth="1"/>
    <col min="34" max="16384" width="11.42578125" style="4"/>
  </cols>
  <sheetData>
    <row r="2" spans="3:24" ht="92.25" customHeight="1" x14ac:dyDescent="0.45">
      <c r="C2" s="5" t="s">
        <v>40</v>
      </c>
    </row>
    <row r="4" spans="3:24" x14ac:dyDescent="0.35">
      <c r="C4" s="4" t="s">
        <v>121</v>
      </c>
    </row>
    <row r="5" spans="3:24" x14ac:dyDescent="0.35">
      <c r="C5" s="4" t="s">
        <v>122</v>
      </c>
    </row>
    <row r="6" spans="3:24" x14ac:dyDescent="0.35">
      <c r="V6" s="30" t="s">
        <v>19</v>
      </c>
      <c r="W6" s="30" t="s">
        <v>20</v>
      </c>
      <c r="X6" s="30"/>
    </row>
    <row r="7" spans="3:24" ht="27" customHeight="1" x14ac:dyDescent="0.4">
      <c r="C7" s="135" t="s">
        <v>76</v>
      </c>
      <c r="D7" s="135"/>
      <c r="E7" s="135"/>
      <c r="V7" s="30"/>
      <c r="W7" s="30"/>
      <c r="X7" s="30"/>
    </row>
    <row r="8" spans="3:24" x14ac:dyDescent="0.35">
      <c r="V8" s="30"/>
      <c r="W8" s="30"/>
      <c r="X8" s="30"/>
    </row>
    <row r="9" spans="3:24" ht="21.75" x14ac:dyDescent="0.4">
      <c r="C9" s="54" t="s">
        <v>13</v>
      </c>
      <c r="V9" s="30">
        <v>631296</v>
      </c>
      <c r="W9" s="30">
        <v>22345</v>
      </c>
      <c r="X9" s="30"/>
    </row>
    <row r="10" spans="3:24" x14ac:dyDescent="0.35">
      <c r="C10" s="4" t="s">
        <v>113</v>
      </c>
      <c r="D10" s="152" t="s">
        <v>8</v>
      </c>
      <c r="E10" s="152"/>
      <c r="G10" s="31"/>
    </row>
    <row r="11" spans="3:24" x14ac:dyDescent="0.35">
      <c r="D11" s="151" t="s">
        <v>8</v>
      </c>
      <c r="E11" s="151"/>
      <c r="G11" s="31"/>
    </row>
    <row r="12" spans="3:24" x14ac:dyDescent="0.35">
      <c r="C12" s="17" t="s">
        <v>0</v>
      </c>
      <c r="D12" s="17" t="s">
        <v>10</v>
      </c>
      <c r="E12" s="17" t="s">
        <v>11</v>
      </c>
      <c r="F12" s="17" t="s">
        <v>12</v>
      </c>
      <c r="G12" s="32" t="s">
        <v>21</v>
      </c>
    </row>
    <row r="13" spans="3:24" x14ac:dyDescent="0.35">
      <c r="C13" s="18" t="s">
        <v>41</v>
      </c>
      <c r="D13" s="33">
        <v>175756</v>
      </c>
      <c r="E13" s="33">
        <v>10816</v>
      </c>
      <c r="F13" s="34">
        <f>E13+D13</f>
        <v>186572</v>
      </c>
      <c r="G13" s="32"/>
    </row>
    <row r="14" spans="3:24" x14ac:dyDescent="0.35">
      <c r="C14" s="19" t="s">
        <v>42</v>
      </c>
      <c r="D14" s="35">
        <v>157236</v>
      </c>
      <c r="E14" s="35">
        <v>8079</v>
      </c>
      <c r="F14" s="36">
        <f>E14+D14</f>
        <v>165315</v>
      </c>
      <c r="G14" s="37">
        <f>IFERROR((F14/F13)-1,"-")</f>
        <v>-0.11393456681602809</v>
      </c>
    </row>
    <row r="15" spans="3:24" x14ac:dyDescent="0.35">
      <c r="C15" s="18" t="s">
        <v>29</v>
      </c>
      <c r="D15" s="33">
        <v>186628</v>
      </c>
      <c r="E15" s="33">
        <v>9711</v>
      </c>
      <c r="F15" s="34">
        <f>E15+D15</f>
        <v>196339</v>
      </c>
      <c r="G15" s="37">
        <f t="shared" ref="G15:G24" si="0">IFERROR((F15/F14)-1,"-")</f>
        <v>0.18766597102501281</v>
      </c>
    </row>
    <row r="16" spans="3:24" x14ac:dyDescent="0.35">
      <c r="C16" s="19" t="s">
        <v>1</v>
      </c>
      <c r="D16" s="35">
        <v>194176</v>
      </c>
      <c r="E16" s="35">
        <v>10832</v>
      </c>
      <c r="F16" s="36">
        <f t="shared" ref="F16:F24" si="1">E16+D16</f>
        <v>205008</v>
      </c>
      <c r="G16" s="37">
        <f t="shared" si="0"/>
        <v>4.4153224779590383E-2</v>
      </c>
    </row>
    <row r="17" spans="3:7" x14ac:dyDescent="0.35">
      <c r="C17" s="18" t="s">
        <v>2</v>
      </c>
      <c r="D17" s="33">
        <v>205108</v>
      </c>
      <c r="E17" s="33">
        <v>13214</v>
      </c>
      <c r="F17" s="34">
        <f t="shared" si="1"/>
        <v>218322</v>
      </c>
      <c r="G17" s="37">
        <f t="shared" si="0"/>
        <v>6.4943807070943604E-2</v>
      </c>
    </row>
    <row r="18" spans="3:7" x14ac:dyDescent="0.35">
      <c r="C18" s="19" t="s">
        <v>3</v>
      </c>
      <c r="D18" s="120">
        <v>193822</v>
      </c>
      <c r="E18" s="35">
        <v>14219</v>
      </c>
      <c r="F18" s="36">
        <f t="shared" si="1"/>
        <v>208041</v>
      </c>
      <c r="G18" s="37">
        <f t="shared" si="0"/>
        <v>-4.7090994036331657E-2</v>
      </c>
    </row>
    <row r="19" spans="3:7" x14ac:dyDescent="0.35">
      <c r="C19" s="18" t="s">
        <v>4</v>
      </c>
      <c r="D19" s="33">
        <v>239137</v>
      </c>
      <c r="E19" s="33">
        <v>17453</v>
      </c>
      <c r="F19" s="34">
        <f t="shared" si="1"/>
        <v>256590</v>
      </c>
      <c r="G19" s="37">
        <f t="shared" si="0"/>
        <v>0.23336265447676174</v>
      </c>
    </row>
    <row r="20" spans="3:7" x14ac:dyDescent="0.35">
      <c r="C20" s="19" t="s">
        <v>5</v>
      </c>
      <c r="D20" s="35">
        <v>248811</v>
      </c>
      <c r="E20" s="35">
        <v>17730</v>
      </c>
      <c r="F20" s="36">
        <f t="shared" si="1"/>
        <v>266541</v>
      </c>
      <c r="G20" s="37">
        <f t="shared" si="0"/>
        <v>3.8781714018472968E-2</v>
      </c>
    </row>
    <row r="21" spans="3:7" x14ac:dyDescent="0.35">
      <c r="C21" s="18" t="s">
        <v>6</v>
      </c>
      <c r="D21" s="33">
        <v>182508</v>
      </c>
      <c r="E21" s="33">
        <v>15262</v>
      </c>
      <c r="F21" s="34">
        <f t="shared" si="1"/>
        <v>197770</v>
      </c>
      <c r="G21" s="37">
        <f t="shared" si="0"/>
        <v>-0.25801283855016677</v>
      </c>
    </row>
    <row r="22" spans="3:7" x14ac:dyDescent="0.35">
      <c r="C22" s="19" t="s">
        <v>18</v>
      </c>
      <c r="D22" s="35">
        <v>209240</v>
      </c>
      <c r="E22" s="35">
        <v>22731</v>
      </c>
      <c r="F22" s="36">
        <f t="shared" si="1"/>
        <v>231971</v>
      </c>
      <c r="G22" s="37">
        <f t="shared" si="0"/>
        <v>0.17293320523840827</v>
      </c>
    </row>
    <row r="23" spans="3:7" x14ac:dyDescent="0.35">
      <c r="C23" s="18" t="s">
        <v>24</v>
      </c>
      <c r="D23" s="33">
        <v>202111</v>
      </c>
      <c r="E23" s="33">
        <v>19314</v>
      </c>
      <c r="F23" s="34">
        <f t="shared" si="1"/>
        <v>221425</v>
      </c>
      <c r="G23" s="37">
        <f t="shared" si="0"/>
        <v>-4.5462579374145884E-2</v>
      </c>
    </row>
    <row r="24" spans="3:7" x14ac:dyDescent="0.35">
      <c r="C24" s="19" t="s">
        <v>25</v>
      </c>
      <c r="D24" s="35">
        <v>253978</v>
      </c>
      <c r="E24" s="35">
        <v>23389</v>
      </c>
      <c r="F24" s="36">
        <f t="shared" si="1"/>
        <v>277367</v>
      </c>
      <c r="G24" s="37">
        <f t="shared" si="0"/>
        <v>0.25264536524782666</v>
      </c>
    </row>
    <row r="25" spans="3:7" x14ac:dyDescent="0.35">
      <c r="C25" s="20" t="s">
        <v>7</v>
      </c>
      <c r="D25" s="38">
        <f>SUM(D13:D24)</f>
        <v>2448511</v>
      </c>
      <c r="E25" s="38">
        <f>SUM(E13:E24)</f>
        <v>182750</v>
      </c>
      <c r="F25" s="39">
        <f>SUM(F13:F24)</f>
        <v>2631261</v>
      </c>
      <c r="G25" s="37"/>
    </row>
    <row r="26" spans="3:7" x14ac:dyDescent="0.35">
      <c r="D26" s="37"/>
      <c r="E26" s="37"/>
      <c r="G26" s="57"/>
    </row>
    <row r="27" spans="3:7" x14ac:dyDescent="0.35">
      <c r="C27" s="4" t="s">
        <v>45</v>
      </c>
      <c r="D27" s="40"/>
      <c r="E27" s="40"/>
      <c r="G27" s="41"/>
    </row>
    <row r="28" spans="3:7" x14ac:dyDescent="0.35">
      <c r="D28" s="153" t="s">
        <v>8</v>
      </c>
      <c r="E28" s="153"/>
      <c r="G28" s="41"/>
    </row>
    <row r="29" spans="3:7" x14ac:dyDescent="0.35">
      <c r="C29" s="17" t="s">
        <v>47</v>
      </c>
      <c r="D29" s="17" t="s">
        <v>10</v>
      </c>
      <c r="E29" s="17" t="s">
        <v>11</v>
      </c>
      <c r="F29" s="17" t="s">
        <v>12</v>
      </c>
      <c r="G29" s="41"/>
    </row>
    <row r="30" spans="3:7" x14ac:dyDescent="0.35">
      <c r="C30" s="18">
        <v>2022</v>
      </c>
      <c r="D30" s="33">
        <v>876046</v>
      </c>
      <c r="E30" s="33">
        <v>36369</v>
      </c>
      <c r="F30" s="34">
        <v>912415</v>
      </c>
      <c r="G30" s="41"/>
    </row>
    <row r="31" spans="3:7" x14ac:dyDescent="0.35">
      <c r="C31" s="19">
        <v>2023</v>
      </c>
      <c r="D31" s="35">
        <f>D25</f>
        <v>2448511</v>
      </c>
      <c r="E31" s="35">
        <f>E25</f>
        <v>182750</v>
      </c>
      <c r="F31" s="36">
        <f>F25</f>
        <v>2631261</v>
      </c>
      <c r="G31" s="41"/>
    </row>
    <row r="32" spans="3:7" x14ac:dyDescent="0.35">
      <c r="C32" s="20" t="s">
        <v>46</v>
      </c>
      <c r="D32" s="38">
        <f>SUM(D30:D31)</f>
        <v>3324557</v>
      </c>
      <c r="E32" s="38">
        <f>SUM(E30:E31)</f>
        <v>219119</v>
      </c>
      <c r="F32" s="39">
        <f>SUM(F30:F31)</f>
        <v>3543676</v>
      </c>
      <c r="G32" s="41"/>
    </row>
    <row r="33" spans="3:10" x14ac:dyDescent="0.35">
      <c r="D33" s="40"/>
      <c r="E33" s="40"/>
      <c r="G33" s="41"/>
    </row>
    <row r="34" spans="3:10" ht="21.75" x14ac:dyDescent="0.4">
      <c r="C34" s="54" t="s">
        <v>86</v>
      </c>
    </row>
    <row r="35" spans="3:10" x14ac:dyDescent="0.35">
      <c r="C35" s="4" t="s">
        <v>111</v>
      </c>
    </row>
    <row r="36" spans="3:10" x14ac:dyDescent="0.35">
      <c r="D36" s="154"/>
      <c r="E36" s="154"/>
      <c r="G36" s="152"/>
      <c r="H36" s="152"/>
    </row>
    <row r="37" spans="3:10" x14ac:dyDescent="0.35">
      <c r="C37" s="21"/>
      <c r="D37" s="149" t="s">
        <v>53</v>
      </c>
      <c r="E37" s="149"/>
      <c r="F37" s="149"/>
      <c r="G37" s="150" t="s">
        <v>54</v>
      </c>
      <c r="H37" s="150"/>
      <c r="I37" s="150"/>
      <c r="J37" s="21"/>
    </row>
    <row r="38" spans="3:10" ht="37.5" x14ac:dyDescent="0.35">
      <c r="C38" s="22" t="s">
        <v>0</v>
      </c>
      <c r="D38" s="42" t="s">
        <v>14</v>
      </c>
      <c r="E38" s="42" t="s">
        <v>15</v>
      </c>
      <c r="F38" s="43" t="s">
        <v>26</v>
      </c>
      <c r="G38" s="22" t="s">
        <v>14</v>
      </c>
      <c r="H38" s="22" t="s">
        <v>15</v>
      </c>
      <c r="I38" s="44" t="s">
        <v>27</v>
      </c>
      <c r="J38" s="42" t="s">
        <v>12</v>
      </c>
    </row>
    <row r="39" spans="3:10" x14ac:dyDescent="0.35">
      <c r="C39" s="18" t="s">
        <v>41</v>
      </c>
      <c r="D39" s="33">
        <v>91200</v>
      </c>
      <c r="E39" s="33">
        <v>84556</v>
      </c>
      <c r="F39" s="45">
        <v>175756</v>
      </c>
      <c r="G39" s="33">
        <v>4978</v>
      </c>
      <c r="H39" s="33">
        <v>5838</v>
      </c>
      <c r="I39" s="45">
        <v>10816</v>
      </c>
      <c r="J39" s="34">
        <f t="shared" ref="J39:J50" si="2">I39+F39</f>
        <v>186572</v>
      </c>
    </row>
    <row r="40" spans="3:10" x14ac:dyDescent="0.35">
      <c r="C40" s="19" t="s">
        <v>42</v>
      </c>
      <c r="D40" s="35">
        <v>82349</v>
      </c>
      <c r="E40" s="35">
        <v>74887</v>
      </c>
      <c r="F40" s="46">
        <v>157236</v>
      </c>
      <c r="G40" s="35">
        <v>4185</v>
      </c>
      <c r="H40" s="35">
        <v>3894</v>
      </c>
      <c r="I40" s="46">
        <v>8079</v>
      </c>
      <c r="J40" s="36">
        <f t="shared" si="2"/>
        <v>165315</v>
      </c>
    </row>
    <row r="41" spans="3:10" x14ac:dyDescent="0.35">
      <c r="C41" s="18" t="s">
        <v>29</v>
      </c>
      <c r="D41" s="33">
        <v>97447</v>
      </c>
      <c r="E41" s="33">
        <v>89181</v>
      </c>
      <c r="F41" s="45">
        <v>186628</v>
      </c>
      <c r="G41" s="33">
        <v>4795</v>
      </c>
      <c r="H41" s="33">
        <v>4916</v>
      </c>
      <c r="I41" s="45">
        <v>9711</v>
      </c>
      <c r="J41" s="34">
        <f t="shared" si="2"/>
        <v>196339</v>
      </c>
    </row>
    <row r="42" spans="3:10" x14ac:dyDescent="0.35">
      <c r="C42" s="19" t="s">
        <v>1</v>
      </c>
      <c r="D42" s="35">
        <v>100623</v>
      </c>
      <c r="E42" s="35">
        <v>93553</v>
      </c>
      <c r="F42" s="46">
        <v>194176</v>
      </c>
      <c r="G42" s="35">
        <v>5205</v>
      </c>
      <c r="H42" s="35">
        <v>5627</v>
      </c>
      <c r="I42" s="46">
        <v>10832</v>
      </c>
      <c r="J42" s="36">
        <f t="shared" si="2"/>
        <v>205008</v>
      </c>
    </row>
    <row r="43" spans="3:10" x14ac:dyDescent="0.35">
      <c r="C43" s="18" t="s">
        <v>2</v>
      </c>
      <c r="D43" s="33">
        <v>105421</v>
      </c>
      <c r="E43" s="33">
        <v>99687</v>
      </c>
      <c r="F43" s="45">
        <v>205108</v>
      </c>
      <c r="G43" s="33">
        <v>6359</v>
      </c>
      <c r="H43" s="33">
        <v>6855</v>
      </c>
      <c r="I43" s="45">
        <v>13214</v>
      </c>
      <c r="J43" s="34">
        <f t="shared" si="2"/>
        <v>218322</v>
      </c>
    </row>
    <row r="44" spans="3:10" x14ac:dyDescent="0.35">
      <c r="C44" s="19" t="s">
        <v>3</v>
      </c>
      <c r="D44" s="120">
        <v>100342</v>
      </c>
      <c r="E44" s="120">
        <v>93480</v>
      </c>
      <c r="F44" s="120">
        <v>193822</v>
      </c>
      <c r="G44" s="120">
        <v>6995</v>
      </c>
      <c r="H44" s="120">
        <v>7224</v>
      </c>
      <c r="I44" s="120">
        <v>14219</v>
      </c>
      <c r="J44" s="36">
        <f t="shared" si="2"/>
        <v>208041</v>
      </c>
    </row>
    <row r="45" spans="3:10" x14ac:dyDescent="0.35">
      <c r="C45" s="18" t="s">
        <v>4</v>
      </c>
      <c r="D45" s="33">
        <v>122891</v>
      </c>
      <c r="E45" s="33">
        <v>116246</v>
      </c>
      <c r="F45" s="45">
        <v>239137</v>
      </c>
      <c r="G45" s="33">
        <v>8831</v>
      </c>
      <c r="H45" s="33">
        <v>8622</v>
      </c>
      <c r="I45" s="45">
        <v>17453</v>
      </c>
      <c r="J45" s="34">
        <f t="shared" si="2"/>
        <v>256590</v>
      </c>
    </row>
    <row r="46" spans="3:10" x14ac:dyDescent="0.35">
      <c r="C46" s="19" t="s">
        <v>5</v>
      </c>
      <c r="D46" s="35">
        <v>126265</v>
      </c>
      <c r="E46" s="35">
        <v>122546</v>
      </c>
      <c r="F46" s="46">
        <v>248811</v>
      </c>
      <c r="G46" s="35">
        <v>8561</v>
      </c>
      <c r="H46" s="35">
        <v>9169</v>
      </c>
      <c r="I46" s="46">
        <v>17730</v>
      </c>
      <c r="J46" s="36">
        <f t="shared" si="2"/>
        <v>266541</v>
      </c>
    </row>
    <row r="47" spans="3:10" x14ac:dyDescent="0.35">
      <c r="C47" s="18" t="s">
        <v>6</v>
      </c>
      <c r="D47" s="33">
        <v>94260</v>
      </c>
      <c r="E47" s="33">
        <v>88248</v>
      </c>
      <c r="F47" s="45">
        <v>182508</v>
      </c>
      <c r="G47" s="33">
        <v>7687</v>
      </c>
      <c r="H47" s="33">
        <v>7575</v>
      </c>
      <c r="I47" s="45">
        <v>15262</v>
      </c>
      <c r="J47" s="34">
        <f t="shared" si="2"/>
        <v>197770</v>
      </c>
    </row>
    <row r="48" spans="3:10" x14ac:dyDescent="0.35">
      <c r="C48" s="19" t="s">
        <v>18</v>
      </c>
      <c r="D48" s="35">
        <v>108498</v>
      </c>
      <c r="E48" s="35">
        <v>100742</v>
      </c>
      <c r="F48" s="46">
        <v>209240</v>
      </c>
      <c r="G48" s="35">
        <v>11214</v>
      </c>
      <c r="H48" s="35">
        <v>11517</v>
      </c>
      <c r="I48" s="46">
        <v>22731</v>
      </c>
      <c r="J48" s="127">
        <f t="shared" si="2"/>
        <v>231971</v>
      </c>
    </row>
    <row r="49" spans="3:10" x14ac:dyDescent="0.35">
      <c r="C49" s="18" t="s">
        <v>24</v>
      </c>
      <c r="D49" s="33">
        <v>104904</v>
      </c>
      <c r="E49" s="33">
        <v>97207</v>
      </c>
      <c r="F49" s="45">
        <v>202111</v>
      </c>
      <c r="G49" s="33">
        <v>9986</v>
      </c>
      <c r="H49" s="33">
        <v>9328</v>
      </c>
      <c r="I49" s="45">
        <v>19314</v>
      </c>
      <c r="J49" s="34">
        <f t="shared" si="2"/>
        <v>221425</v>
      </c>
    </row>
    <row r="50" spans="3:10" x14ac:dyDescent="0.35">
      <c r="C50" s="19" t="s">
        <v>25</v>
      </c>
      <c r="D50" s="35">
        <v>129909</v>
      </c>
      <c r="E50" s="35">
        <v>124069</v>
      </c>
      <c r="F50" s="46">
        <v>253978</v>
      </c>
      <c r="G50" s="35">
        <v>12540</v>
      </c>
      <c r="H50" s="35">
        <v>10849</v>
      </c>
      <c r="I50" s="46">
        <v>23389</v>
      </c>
      <c r="J50" s="127">
        <f t="shared" si="2"/>
        <v>277367</v>
      </c>
    </row>
    <row r="51" spans="3:10" x14ac:dyDescent="0.35">
      <c r="C51" s="20" t="s">
        <v>7</v>
      </c>
      <c r="D51" s="47">
        <f>SUM(D39:D50)</f>
        <v>1264109</v>
      </c>
      <c r="E51" s="47">
        <f t="shared" ref="E51:J51" si="3">SUM(E39:E50)</f>
        <v>1184402</v>
      </c>
      <c r="F51" s="48">
        <f t="shared" si="3"/>
        <v>2448511</v>
      </c>
      <c r="G51" s="47">
        <f t="shared" si="3"/>
        <v>91336</v>
      </c>
      <c r="H51" s="47">
        <f t="shared" si="3"/>
        <v>91414</v>
      </c>
      <c r="I51" s="48">
        <f>SUM(I39:I50)</f>
        <v>182750</v>
      </c>
      <c r="J51" s="49">
        <f t="shared" si="3"/>
        <v>2631261</v>
      </c>
    </row>
    <row r="53" spans="3:10" x14ac:dyDescent="0.35">
      <c r="C53" s="4" t="s">
        <v>45</v>
      </c>
    </row>
    <row r="55" spans="3:10" x14ac:dyDescent="0.35">
      <c r="C55" s="21"/>
      <c r="D55" s="149" t="s">
        <v>53</v>
      </c>
      <c r="E55" s="149"/>
      <c r="F55" s="149"/>
      <c r="G55" s="150" t="s">
        <v>54</v>
      </c>
      <c r="H55" s="150"/>
      <c r="I55" s="150"/>
      <c r="J55" s="21"/>
    </row>
    <row r="56" spans="3:10" ht="37.5" x14ac:dyDescent="0.35">
      <c r="C56" s="22" t="s">
        <v>47</v>
      </c>
      <c r="D56" s="42" t="s">
        <v>14</v>
      </c>
      <c r="E56" s="42" t="s">
        <v>15</v>
      </c>
      <c r="F56" s="43" t="s">
        <v>26</v>
      </c>
      <c r="G56" s="22" t="s">
        <v>14</v>
      </c>
      <c r="H56" s="22" t="s">
        <v>15</v>
      </c>
      <c r="I56" s="44" t="s">
        <v>27</v>
      </c>
      <c r="J56" s="42" t="s">
        <v>12</v>
      </c>
    </row>
    <row r="57" spans="3:10" x14ac:dyDescent="0.35">
      <c r="C57" s="9">
        <v>2022</v>
      </c>
      <c r="D57" s="10">
        <v>450975</v>
      </c>
      <c r="E57" s="10">
        <v>425071</v>
      </c>
      <c r="F57" s="8">
        <v>876046</v>
      </c>
      <c r="G57" s="10">
        <v>17518</v>
      </c>
      <c r="H57" s="10">
        <v>18851</v>
      </c>
      <c r="I57" s="8">
        <v>36369</v>
      </c>
      <c r="J57" s="11">
        <v>912415</v>
      </c>
    </row>
    <row r="58" spans="3:10" x14ac:dyDescent="0.35">
      <c r="C58" s="12">
        <v>2023</v>
      </c>
      <c r="D58" s="13">
        <f t="shared" ref="D58:J58" si="4">D51</f>
        <v>1264109</v>
      </c>
      <c r="E58" s="13">
        <f t="shared" si="4"/>
        <v>1184402</v>
      </c>
      <c r="F58" s="58">
        <f t="shared" si="4"/>
        <v>2448511</v>
      </c>
      <c r="G58" s="13">
        <f t="shared" si="4"/>
        <v>91336</v>
      </c>
      <c r="H58" s="13">
        <f t="shared" si="4"/>
        <v>91414</v>
      </c>
      <c r="I58" s="58">
        <f t="shared" si="4"/>
        <v>182750</v>
      </c>
      <c r="J58" s="14">
        <f t="shared" si="4"/>
        <v>2631261</v>
      </c>
    </row>
    <row r="59" spans="3:10" x14ac:dyDescent="0.35">
      <c r="C59" s="15" t="s">
        <v>46</v>
      </c>
      <c r="D59" s="16">
        <f t="shared" ref="D59:J59" si="5">D58+D57</f>
        <v>1715084</v>
      </c>
      <c r="E59" s="16">
        <f t="shared" si="5"/>
        <v>1609473</v>
      </c>
      <c r="F59" s="59">
        <f t="shared" si="5"/>
        <v>3324557</v>
      </c>
      <c r="G59" s="16">
        <f t="shared" si="5"/>
        <v>108854</v>
      </c>
      <c r="H59" s="16">
        <f t="shared" si="5"/>
        <v>110265</v>
      </c>
      <c r="I59" s="59">
        <f t="shared" si="5"/>
        <v>219119</v>
      </c>
      <c r="J59" s="16">
        <f t="shared" si="5"/>
        <v>3543676</v>
      </c>
    </row>
    <row r="61" spans="3:10" ht="38.25" customHeight="1" x14ac:dyDescent="0.4">
      <c r="C61" s="54" t="s">
        <v>86</v>
      </c>
    </row>
    <row r="62" spans="3:10" ht="38.25" customHeight="1" x14ac:dyDescent="0.35">
      <c r="C62" s="4" t="s">
        <v>111</v>
      </c>
    </row>
    <row r="63" spans="3:10" ht="38.25" customHeight="1" x14ac:dyDescent="0.35"/>
    <row r="64" spans="3:10" ht="50.25" customHeight="1" x14ac:dyDescent="0.35">
      <c r="C64" s="131" t="s">
        <v>115</v>
      </c>
      <c r="D64" s="132" t="s">
        <v>116</v>
      </c>
      <c r="F64" s="132" t="s">
        <v>118</v>
      </c>
      <c r="G64" s="132" t="s">
        <v>116</v>
      </c>
    </row>
    <row r="65" spans="3:7" ht="21.75" x14ac:dyDescent="0.35">
      <c r="C65" s="128" t="e" vm="1">
        <v>#VALUE!</v>
      </c>
      <c r="D65" s="128">
        <v>734982</v>
      </c>
      <c r="F65" s="133" t="e" vm="2">
        <v>#VALUE!</v>
      </c>
      <c r="G65" s="133">
        <v>57258</v>
      </c>
    </row>
    <row r="66" spans="3:7" ht="21.75" x14ac:dyDescent="0.35">
      <c r="C66" s="105" t="e" vm="3">
        <v>#VALUE!</v>
      </c>
      <c r="D66" s="105">
        <v>345637</v>
      </c>
      <c r="F66" s="129" t="e" vm="4">
        <v>#VALUE!</v>
      </c>
      <c r="G66" s="129">
        <v>37781</v>
      </c>
    </row>
    <row r="67" spans="3:7" ht="21.75" x14ac:dyDescent="0.35">
      <c r="C67" s="129" t="e" vm="5">
        <v>#VALUE!</v>
      </c>
      <c r="D67" s="129">
        <v>281493</v>
      </c>
      <c r="F67" s="105" t="e" vm="6">
        <v>#VALUE!</v>
      </c>
      <c r="G67" s="105">
        <v>33364</v>
      </c>
    </row>
    <row r="68" spans="3:7" ht="21.75" x14ac:dyDescent="0.35">
      <c r="C68" s="105" t="e" vm="7">
        <v>#VALUE!</v>
      </c>
      <c r="D68" s="105">
        <v>264222</v>
      </c>
      <c r="F68" s="129" t="e" vm="8">
        <v>#VALUE!</v>
      </c>
      <c r="G68" s="129">
        <v>35622</v>
      </c>
    </row>
    <row r="69" spans="3:7" ht="21.75" x14ac:dyDescent="0.35">
      <c r="C69" s="129" t="e" vm="9">
        <v>#VALUE!</v>
      </c>
      <c r="D69" s="129">
        <v>243068</v>
      </c>
      <c r="F69" s="105" t="e" vm="10">
        <v>#VALUE!</v>
      </c>
      <c r="G69" s="105">
        <v>13967</v>
      </c>
    </row>
    <row r="70" spans="3:7" ht="21.75" x14ac:dyDescent="0.35">
      <c r="C70" s="105" t="e" vm="11">
        <v>#VALUE!</v>
      </c>
      <c r="D70" s="105">
        <v>183966</v>
      </c>
      <c r="F70" s="129" t="e" vm="12">
        <v>#VALUE!</v>
      </c>
      <c r="G70" s="129">
        <v>143</v>
      </c>
    </row>
    <row r="71" spans="3:7" ht="21.75" x14ac:dyDescent="0.35">
      <c r="C71" s="129" t="e" vm="13">
        <v>#VALUE!</v>
      </c>
      <c r="D71" s="129">
        <v>119445</v>
      </c>
      <c r="F71" s="105" t="e" vm="14">
        <v>#VALUE!</v>
      </c>
      <c r="G71" s="105">
        <v>86</v>
      </c>
    </row>
    <row r="72" spans="3:7" ht="21.75" x14ac:dyDescent="0.35">
      <c r="C72" s="105" t="e" vm="15">
        <v>#VALUE!</v>
      </c>
      <c r="D72" s="105">
        <v>90321</v>
      </c>
      <c r="F72" s="129" t="e" vm="16">
        <v>#VALUE!</v>
      </c>
      <c r="G72" s="129">
        <v>10</v>
      </c>
    </row>
    <row r="73" spans="3:7" ht="21.75" x14ac:dyDescent="0.35">
      <c r="C73" s="129" t="e" vm="17">
        <v>#VALUE!</v>
      </c>
      <c r="D73" s="129">
        <v>38813</v>
      </c>
      <c r="F73" s="129" t="s">
        <v>119</v>
      </c>
      <c r="G73" s="129">
        <v>4380</v>
      </c>
    </row>
    <row r="74" spans="3:7" ht="21.75" x14ac:dyDescent="0.35">
      <c r="C74" s="105" t="e" vm="18">
        <v>#VALUE!</v>
      </c>
      <c r="D74" s="105">
        <v>30167</v>
      </c>
      <c r="F74" s="130" t="s">
        <v>7</v>
      </c>
      <c r="G74" s="130">
        <f>SUM(G65:G73)</f>
        <v>182611</v>
      </c>
    </row>
    <row r="75" spans="3:7" ht="21.75" x14ac:dyDescent="0.35">
      <c r="C75" s="129" t="e" vm="19">
        <v>#VALUE!</v>
      </c>
      <c r="D75" s="129">
        <v>38530</v>
      </c>
      <c r="F75" s="125"/>
      <c r="G75" s="125"/>
    </row>
    <row r="76" spans="3:7" ht="21.75" x14ac:dyDescent="0.35">
      <c r="C76" s="105" t="e" vm="20">
        <v>#VALUE!</v>
      </c>
      <c r="D76" s="105">
        <v>4672</v>
      </c>
      <c r="F76" s="130"/>
      <c r="G76" s="130"/>
    </row>
    <row r="77" spans="3:7" ht="21.75" x14ac:dyDescent="0.35">
      <c r="C77" s="105" t="s">
        <v>117</v>
      </c>
      <c r="D77" s="129">
        <v>73334</v>
      </c>
    </row>
    <row r="78" spans="3:7" ht="38.25" customHeight="1" x14ac:dyDescent="0.35">
      <c r="C78" s="130" t="s">
        <v>7</v>
      </c>
      <c r="D78" s="130">
        <f>SUM(D65:D77)</f>
        <v>2448650</v>
      </c>
    </row>
    <row r="79" spans="3:7" ht="38.25" customHeight="1" x14ac:dyDescent="0.35">
      <c r="G79" s="53"/>
    </row>
    <row r="80" spans="3:7" ht="38.25" customHeight="1" x14ac:dyDescent="0.35"/>
    <row r="81" spans="3:11" ht="27" customHeight="1" x14ac:dyDescent="0.4">
      <c r="C81" s="135" t="s">
        <v>75</v>
      </c>
      <c r="D81" s="135"/>
      <c r="E81" s="135"/>
    </row>
    <row r="82" spans="3:11" ht="21.75" x14ac:dyDescent="0.4">
      <c r="C82" s="54"/>
    </row>
    <row r="83" spans="3:11" x14ac:dyDescent="0.35">
      <c r="C83" s="3" t="s">
        <v>49</v>
      </c>
    </row>
    <row r="84" spans="3:11" x14ac:dyDescent="0.35">
      <c r="C84" s="4" t="s">
        <v>111</v>
      </c>
    </row>
    <row r="85" spans="3:11" x14ac:dyDescent="0.35">
      <c r="D85" s="151" t="s">
        <v>8</v>
      </c>
      <c r="E85" s="151"/>
      <c r="G85" s="55"/>
      <c r="H85" s="155" t="s">
        <v>8</v>
      </c>
      <c r="I85" s="155"/>
      <c r="J85" s="55"/>
      <c r="K85" s="31"/>
    </row>
    <row r="86" spans="3:11" x14ac:dyDescent="0.35">
      <c r="C86" s="24" t="s">
        <v>0</v>
      </c>
      <c r="D86" s="17" t="s">
        <v>14</v>
      </c>
      <c r="E86" s="17" t="s">
        <v>15</v>
      </c>
      <c r="F86" s="17" t="s">
        <v>12</v>
      </c>
      <c r="G86" s="55" t="s">
        <v>0</v>
      </c>
      <c r="H86" s="55" t="s">
        <v>16</v>
      </c>
      <c r="I86" s="55" t="s">
        <v>17</v>
      </c>
      <c r="J86" s="55" t="s">
        <v>7</v>
      </c>
      <c r="K86" s="31"/>
    </row>
    <row r="87" spans="3:11" x14ac:dyDescent="0.35">
      <c r="C87" s="18" t="s">
        <v>41</v>
      </c>
      <c r="D87" s="33">
        <v>207</v>
      </c>
      <c r="E87" s="33">
        <v>291</v>
      </c>
      <c r="F87" s="34">
        <f>E87+D87</f>
        <v>498</v>
      </c>
      <c r="G87" s="55" t="s">
        <v>43</v>
      </c>
      <c r="H87" s="56">
        <f>D87</f>
        <v>207</v>
      </c>
      <c r="I87" s="56">
        <f>E87</f>
        <v>291</v>
      </c>
      <c r="J87" s="56">
        <f>I87+H87</f>
        <v>498</v>
      </c>
      <c r="K87" s="31"/>
    </row>
    <row r="88" spans="3:11" x14ac:dyDescent="0.35">
      <c r="C88" s="19" t="s">
        <v>42</v>
      </c>
      <c r="D88" s="35">
        <v>181</v>
      </c>
      <c r="E88" s="35">
        <v>221</v>
      </c>
      <c r="F88" s="118">
        <f>E88+D88</f>
        <v>402</v>
      </c>
      <c r="G88" s="55" t="s">
        <v>44</v>
      </c>
      <c r="H88" s="56">
        <f>D88+H87</f>
        <v>388</v>
      </c>
      <c r="I88" s="56">
        <f>E88+I87</f>
        <v>512</v>
      </c>
      <c r="J88" s="56">
        <f>I88+H88</f>
        <v>900</v>
      </c>
      <c r="K88" s="31"/>
    </row>
    <row r="89" spans="3:11" x14ac:dyDescent="0.35">
      <c r="C89" s="18" t="s">
        <v>29</v>
      </c>
      <c r="D89" s="33">
        <v>247</v>
      </c>
      <c r="E89" s="33">
        <v>216</v>
      </c>
      <c r="F89" s="34">
        <f t="shared" ref="F89:F98" si="6">E89+D89</f>
        <v>463</v>
      </c>
      <c r="G89" s="55" t="s">
        <v>30</v>
      </c>
      <c r="H89" s="56">
        <f t="shared" ref="H89:H98" si="7">D89+H88</f>
        <v>635</v>
      </c>
      <c r="I89" s="56">
        <f t="shared" ref="I89:I98" si="8">E89+I88</f>
        <v>728</v>
      </c>
      <c r="J89" s="56">
        <f>I89+H89</f>
        <v>1363</v>
      </c>
      <c r="K89" s="31"/>
    </row>
    <row r="90" spans="3:11" x14ac:dyDescent="0.35">
      <c r="C90" s="19" t="s">
        <v>1</v>
      </c>
      <c r="D90" s="35">
        <v>606</v>
      </c>
      <c r="E90" s="35">
        <v>585</v>
      </c>
      <c r="F90" s="118">
        <f t="shared" si="6"/>
        <v>1191</v>
      </c>
      <c r="G90" s="55" t="s">
        <v>31</v>
      </c>
      <c r="H90" s="56">
        <f t="shared" si="7"/>
        <v>1241</v>
      </c>
      <c r="I90" s="56">
        <f t="shared" si="8"/>
        <v>1313</v>
      </c>
      <c r="J90" s="56">
        <f t="shared" ref="J90:J98" si="9">I90+H90</f>
        <v>2554</v>
      </c>
      <c r="K90" s="31"/>
    </row>
    <row r="91" spans="3:11" x14ac:dyDescent="0.35">
      <c r="C91" s="18" t="s">
        <v>2</v>
      </c>
      <c r="D91" s="33">
        <v>233</v>
      </c>
      <c r="E91" s="33">
        <v>280</v>
      </c>
      <c r="F91" s="34">
        <f t="shared" si="6"/>
        <v>513</v>
      </c>
      <c r="G91" s="55" t="s">
        <v>32</v>
      </c>
      <c r="H91" s="56">
        <f t="shared" si="7"/>
        <v>1474</v>
      </c>
      <c r="I91" s="56">
        <f t="shared" si="8"/>
        <v>1593</v>
      </c>
      <c r="J91" s="56">
        <f t="shared" si="9"/>
        <v>3067</v>
      </c>
      <c r="K91" s="31"/>
    </row>
    <row r="92" spans="3:11" x14ac:dyDescent="0.35">
      <c r="C92" s="19" t="s">
        <v>3</v>
      </c>
      <c r="D92" s="35">
        <v>291</v>
      </c>
      <c r="E92" s="35">
        <v>294</v>
      </c>
      <c r="F92" s="118">
        <f t="shared" si="6"/>
        <v>585</v>
      </c>
      <c r="G92" s="55" t="s">
        <v>33</v>
      </c>
      <c r="H92" s="56">
        <f t="shared" si="7"/>
        <v>1765</v>
      </c>
      <c r="I92" s="56">
        <f t="shared" si="8"/>
        <v>1887</v>
      </c>
      <c r="J92" s="56">
        <f t="shared" si="9"/>
        <v>3652</v>
      </c>
      <c r="K92" s="31"/>
    </row>
    <row r="93" spans="3:11" x14ac:dyDescent="0.35">
      <c r="C93" s="18" t="s">
        <v>4</v>
      </c>
      <c r="D93" s="33">
        <v>216</v>
      </c>
      <c r="E93" s="33">
        <v>236</v>
      </c>
      <c r="F93" s="34">
        <f t="shared" si="6"/>
        <v>452</v>
      </c>
      <c r="G93" s="55" t="s">
        <v>34</v>
      </c>
      <c r="H93" s="56">
        <f t="shared" si="7"/>
        <v>1981</v>
      </c>
      <c r="I93" s="56">
        <f t="shared" si="8"/>
        <v>2123</v>
      </c>
      <c r="J93" s="56">
        <f t="shared" si="9"/>
        <v>4104</v>
      </c>
      <c r="K93" s="31"/>
    </row>
    <row r="94" spans="3:11" x14ac:dyDescent="0.35">
      <c r="C94" s="19" t="s">
        <v>5</v>
      </c>
      <c r="D94" s="35">
        <v>151</v>
      </c>
      <c r="E94" s="35">
        <v>359</v>
      </c>
      <c r="F94" s="118">
        <f t="shared" si="6"/>
        <v>510</v>
      </c>
      <c r="G94" s="55" t="s">
        <v>35</v>
      </c>
      <c r="H94" s="56">
        <f t="shared" si="7"/>
        <v>2132</v>
      </c>
      <c r="I94" s="56">
        <f t="shared" si="8"/>
        <v>2482</v>
      </c>
      <c r="J94" s="56">
        <f t="shared" si="9"/>
        <v>4614</v>
      </c>
      <c r="K94" s="31"/>
    </row>
    <row r="95" spans="3:11" x14ac:dyDescent="0.35">
      <c r="C95" s="18" t="s">
        <v>6</v>
      </c>
      <c r="D95" s="33">
        <v>212</v>
      </c>
      <c r="E95" s="33">
        <v>215</v>
      </c>
      <c r="F95" s="34">
        <f>E95+D95</f>
        <v>427</v>
      </c>
      <c r="G95" s="55" t="s">
        <v>36</v>
      </c>
      <c r="H95" s="56">
        <f t="shared" si="7"/>
        <v>2344</v>
      </c>
      <c r="I95" s="56">
        <f t="shared" si="8"/>
        <v>2697</v>
      </c>
      <c r="J95" s="56">
        <f t="shared" si="9"/>
        <v>5041</v>
      </c>
      <c r="K95" s="31"/>
    </row>
    <row r="96" spans="3:11" x14ac:dyDescent="0.35">
      <c r="C96" s="19" t="s">
        <v>18</v>
      </c>
      <c r="D96" s="35">
        <v>475</v>
      </c>
      <c r="E96" s="35">
        <v>634</v>
      </c>
      <c r="F96" s="118">
        <f t="shared" si="6"/>
        <v>1109</v>
      </c>
      <c r="G96" s="55" t="s">
        <v>37</v>
      </c>
      <c r="H96" s="56">
        <f t="shared" si="7"/>
        <v>2819</v>
      </c>
      <c r="I96" s="56">
        <f t="shared" si="8"/>
        <v>3331</v>
      </c>
      <c r="J96" s="56">
        <f t="shared" si="9"/>
        <v>6150</v>
      </c>
      <c r="K96" s="31"/>
    </row>
    <row r="97" spans="3:11" x14ac:dyDescent="0.35">
      <c r="C97" s="18" t="s">
        <v>24</v>
      </c>
      <c r="D97" s="33">
        <v>686</v>
      </c>
      <c r="E97" s="33">
        <v>481</v>
      </c>
      <c r="F97" s="123">
        <f t="shared" si="6"/>
        <v>1167</v>
      </c>
      <c r="G97" s="55" t="s">
        <v>38</v>
      </c>
      <c r="H97" s="56">
        <f t="shared" si="7"/>
        <v>3505</v>
      </c>
      <c r="I97" s="56">
        <f t="shared" si="8"/>
        <v>3812</v>
      </c>
      <c r="J97" s="56">
        <f t="shared" si="9"/>
        <v>7317</v>
      </c>
      <c r="K97" s="31"/>
    </row>
    <row r="98" spans="3:11" x14ac:dyDescent="0.35">
      <c r="C98" s="19" t="s">
        <v>25</v>
      </c>
      <c r="D98" s="35">
        <v>554</v>
      </c>
      <c r="E98" s="35">
        <v>289</v>
      </c>
      <c r="F98" s="118">
        <f t="shared" si="6"/>
        <v>843</v>
      </c>
      <c r="G98" s="55" t="s">
        <v>39</v>
      </c>
      <c r="H98" s="56">
        <f t="shared" si="7"/>
        <v>4059</v>
      </c>
      <c r="I98" s="56">
        <f t="shared" si="8"/>
        <v>4101</v>
      </c>
      <c r="J98" s="56">
        <f t="shared" si="9"/>
        <v>8160</v>
      </c>
      <c r="K98" s="31"/>
    </row>
    <row r="99" spans="3:11" x14ac:dyDescent="0.35">
      <c r="C99" s="27" t="s">
        <v>7</v>
      </c>
      <c r="D99" s="49">
        <f>SUM(D87:D98)</f>
        <v>4059</v>
      </c>
      <c r="E99" s="49">
        <f>SUM(E87:E98)</f>
        <v>4101</v>
      </c>
      <c r="F99" s="49">
        <f>SUM(F87:F98)</f>
        <v>8160</v>
      </c>
      <c r="G99" s="31"/>
      <c r="H99" s="31"/>
      <c r="I99" s="31"/>
      <c r="J99" s="31"/>
      <c r="K99" s="31"/>
    </row>
    <row r="100" spans="3:11" x14ac:dyDescent="0.35">
      <c r="G100" s="31"/>
      <c r="H100" s="31"/>
      <c r="I100" s="31"/>
      <c r="J100" s="31"/>
      <c r="K100" s="31"/>
    </row>
    <row r="101" spans="3:11" x14ac:dyDescent="0.35">
      <c r="C101" s="4" t="s">
        <v>45</v>
      </c>
      <c r="G101" s="31"/>
      <c r="H101" s="31"/>
      <c r="I101" s="31"/>
      <c r="J101" s="31"/>
      <c r="K101" s="31"/>
    </row>
    <row r="102" spans="3:11" x14ac:dyDescent="0.35">
      <c r="D102" s="151" t="s">
        <v>8</v>
      </c>
      <c r="E102" s="151"/>
      <c r="G102" s="31"/>
      <c r="H102" s="31"/>
      <c r="I102" s="31"/>
      <c r="J102" s="31"/>
      <c r="K102" s="31"/>
    </row>
    <row r="103" spans="3:11" x14ac:dyDescent="0.35">
      <c r="C103" s="17" t="s">
        <v>47</v>
      </c>
      <c r="D103" s="17" t="s">
        <v>14</v>
      </c>
      <c r="E103" s="17" t="s">
        <v>15</v>
      </c>
      <c r="F103" s="17" t="s">
        <v>12</v>
      </c>
      <c r="G103" s="31"/>
      <c r="H103" s="31"/>
      <c r="I103" s="31"/>
      <c r="J103" s="31"/>
      <c r="K103" s="31"/>
    </row>
    <row r="104" spans="3:11" x14ac:dyDescent="0.35">
      <c r="C104" s="18">
        <v>2022</v>
      </c>
      <c r="D104" s="33">
        <v>698</v>
      </c>
      <c r="E104" s="33">
        <v>687</v>
      </c>
      <c r="F104" s="34">
        <v>1385</v>
      </c>
      <c r="G104" s="31"/>
      <c r="H104" s="31"/>
      <c r="I104" s="31"/>
      <c r="J104" s="31"/>
      <c r="K104" s="31"/>
    </row>
    <row r="105" spans="3:11" x14ac:dyDescent="0.35">
      <c r="C105" s="19">
        <v>2023</v>
      </c>
      <c r="D105" s="35">
        <f>D99</f>
        <v>4059</v>
      </c>
      <c r="E105" s="35">
        <f>E99</f>
        <v>4101</v>
      </c>
      <c r="F105" s="36">
        <f>F99</f>
        <v>8160</v>
      </c>
      <c r="G105" s="31"/>
      <c r="H105" s="31"/>
      <c r="I105" s="31"/>
      <c r="J105" s="31"/>
      <c r="K105" s="31"/>
    </row>
    <row r="106" spans="3:11" x14ac:dyDescent="0.35">
      <c r="C106" s="20" t="s">
        <v>46</v>
      </c>
      <c r="D106" s="38">
        <f>SUM(D104:D105)</f>
        <v>4757</v>
      </c>
      <c r="E106" s="38">
        <f>SUM(E104:E105)</f>
        <v>4788</v>
      </c>
      <c r="F106" s="39">
        <f>SUM(F104:F105)</f>
        <v>9545</v>
      </c>
      <c r="G106" s="31"/>
      <c r="H106" s="31"/>
      <c r="I106" s="31"/>
      <c r="J106" s="31"/>
      <c r="K106" s="31"/>
    </row>
    <row r="107" spans="3:11" x14ac:dyDescent="0.35">
      <c r="G107" s="31"/>
      <c r="H107" s="31"/>
      <c r="I107" s="31"/>
      <c r="J107" s="31"/>
      <c r="K107" s="31"/>
    </row>
    <row r="109" spans="3:11" x14ac:dyDescent="0.35">
      <c r="C109" s="29" t="s">
        <v>105</v>
      </c>
    </row>
    <row r="110" spans="3:11" x14ac:dyDescent="0.35">
      <c r="C110" s="29"/>
    </row>
    <row r="111" spans="3:11" x14ac:dyDescent="0.35">
      <c r="C111" s="3" t="s">
        <v>48</v>
      </c>
    </row>
    <row r="112" spans="3:11" x14ac:dyDescent="0.35">
      <c r="C112" s="142" t="s">
        <v>28</v>
      </c>
      <c r="D112" s="142"/>
      <c r="E112" s="142"/>
      <c r="F112" s="142"/>
    </row>
    <row r="113" spans="7:9" x14ac:dyDescent="0.35">
      <c r="H113" s="137"/>
      <c r="I113" s="137"/>
    </row>
    <row r="114" spans="7:9" x14ac:dyDescent="0.35">
      <c r="G114" s="52"/>
      <c r="H114" s="53"/>
      <c r="I114" s="53"/>
    </row>
    <row r="115" spans="7:9" x14ac:dyDescent="0.35">
      <c r="G115" s="52"/>
      <c r="H115" s="53"/>
      <c r="I115" s="53"/>
    </row>
    <row r="116" spans="7:9" x14ac:dyDescent="0.35">
      <c r="G116" s="52"/>
      <c r="H116" s="53"/>
      <c r="I116" s="53"/>
    </row>
    <row r="117" spans="7:9" x14ac:dyDescent="0.35">
      <c r="G117" s="52"/>
      <c r="H117" s="53"/>
      <c r="I117" s="53"/>
    </row>
    <row r="118" spans="7:9" x14ac:dyDescent="0.35">
      <c r="G118" s="52"/>
      <c r="H118" s="53"/>
      <c r="I118" s="53"/>
    </row>
    <row r="119" spans="7:9" x14ac:dyDescent="0.35">
      <c r="G119" s="52"/>
      <c r="H119" s="53"/>
      <c r="I119" s="53"/>
    </row>
    <row r="120" spans="7:9" x14ac:dyDescent="0.35">
      <c r="G120" s="52"/>
      <c r="H120" s="53"/>
      <c r="I120" s="53"/>
    </row>
    <row r="121" spans="7:9" x14ac:dyDescent="0.35">
      <c r="G121" s="52"/>
      <c r="H121" s="53"/>
      <c r="I121" s="53"/>
    </row>
    <row r="122" spans="7:9" x14ac:dyDescent="0.35">
      <c r="G122" s="52"/>
      <c r="H122" s="53"/>
      <c r="I122" s="53"/>
    </row>
    <row r="123" spans="7:9" x14ac:dyDescent="0.35">
      <c r="G123" s="52"/>
      <c r="H123" s="53"/>
      <c r="I123" s="53"/>
    </row>
    <row r="124" spans="7:9" x14ac:dyDescent="0.35">
      <c r="G124" s="52"/>
      <c r="H124" s="53"/>
      <c r="I124" s="53"/>
    </row>
    <row r="125" spans="7:9" x14ac:dyDescent="0.35">
      <c r="G125" s="53"/>
      <c r="H125" s="53"/>
      <c r="I125" s="53"/>
    </row>
  </sheetData>
  <mergeCells count="16">
    <mergeCell ref="G36:H36"/>
    <mergeCell ref="H113:I113"/>
    <mergeCell ref="C112:F112"/>
    <mergeCell ref="D36:E36"/>
    <mergeCell ref="H85:I85"/>
    <mergeCell ref="D85:E85"/>
    <mergeCell ref="D37:F37"/>
    <mergeCell ref="G37:I37"/>
    <mergeCell ref="D55:F55"/>
    <mergeCell ref="G55:I55"/>
    <mergeCell ref="C7:E7"/>
    <mergeCell ref="D11:E11"/>
    <mergeCell ref="D10:E10"/>
    <mergeCell ref="C81:E81"/>
    <mergeCell ref="D102:E102"/>
    <mergeCell ref="D28:E28"/>
  </mergeCells>
  <phoneticPr fontId="7" type="noConversion"/>
  <pageMargins left="0.7" right="0.7" top="0.75" bottom="0.75" header="0.3" footer="0.3"/>
  <pageSetup paperSize="9" scale="28" orientation="portrait" verticalDpi="597" r:id="rId1"/>
  <colBreaks count="1" manualBreakCount="1">
    <brk id="16" max="19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0C586-57D2-4346-AF13-C3555722BB86}">
  <dimension ref="C2:X53"/>
  <sheetViews>
    <sheetView showGridLines="0" zoomScaleNormal="100" workbookViewId="0">
      <pane xSplit="1" ySplit="2" topLeftCell="G3" activePane="bottomRight" state="frozen"/>
      <selection pane="topRight" activeCell="B1" sqref="B1"/>
      <selection pane="bottomLeft" activeCell="A3" sqref="A3"/>
      <selection pane="bottomRight" activeCell="K22" sqref="K22"/>
    </sheetView>
  </sheetViews>
  <sheetFormatPr baseColWidth="10" defaultRowHeight="18.75" x14ac:dyDescent="0.35"/>
  <cols>
    <col min="1" max="1" width="2.85546875" style="4" customWidth="1"/>
    <col min="2" max="2" width="2.28515625" style="4" customWidth="1"/>
    <col min="3" max="3" width="24.5703125" style="4" customWidth="1"/>
    <col min="4" max="4" width="18" style="4" bestFit="1" customWidth="1"/>
    <col min="5" max="5" width="25.5703125" style="4" bestFit="1" customWidth="1"/>
    <col min="6" max="6" width="17.7109375" style="4" customWidth="1"/>
    <col min="7" max="7" width="32.85546875" style="4" customWidth="1"/>
    <col min="8" max="8" width="15.85546875" style="4" bestFit="1" customWidth="1"/>
    <col min="9" max="9" width="25.140625" style="4" customWidth="1"/>
    <col min="10" max="10" width="16.140625" style="4" customWidth="1"/>
    <col min="11" max="11" width="51.140625" style="4" customWidth="1"/>
    <col min="12" max="12" width="31" style="4" customWidth="1"/>
    <col min="13" max="13" width="46" style="4" customWidth="1"/>
    <col min="14" max="14" width="19" style="4" bestFit="1" customWidth="1"/>
    <col min="15" max="15" width="14.85546875" style="4" customWidth="1"/>
    <col min="16" max="16" width="40.85546875" style="4" customWidth="1"/>
    <col min="17" max="17" width="19" style="4" bestFit="1" customWidth="1"/>
    <col min="18" max="18" width="19.5703125" style="4" bestFit="1" customWidth="1"/>
    <col min="19" max="19" width="14.5703125" style="4" bestFit="1" customWidth="1"/>
    <col min="20" max="20" width="17.28515625" style="4" bestFit="1" customWidth="1"/>
    <col min="21" max="21" width="22" style="4" customWidth="1"/>
    <col min="22" max="22" width="16.42578125" style="4" customWidth="1"/>
    <col min="23" max="23" width="28.7109375" style="4" bestFit="1" customWidth="1"/>
    <col min="24" max="24" width="36.7109375" style="4" bestFit="1" customWidth="1"/>
    <col min="25" max="25" width="33.42578125" style="4" bestFit="1" customWidth="1"/>
    <col min="26" max="26" width="30.28515625" style="4" bestFit="1" customWidth="1"/>
    <col min="27" max="27" width="30.7109375" style="4" bestFit="1" customWidth="1"/>
    <col min="28" max="28" width="15.7109375" style="4" bestFit="1" customWidth="1"/>
    <col min="29" max="29" width="18.28515625" style="4" bestFit="1" customWidth="1"/>
    <col min="30" max="30" width="17.85546875" style="4" bestFit="1" customWidth="1"/>
    <col min="31" max="31" width="19.5703125" style="4" bestFit="1" customWidth="1"/>
    <col min="32" max="32" width="27.85546875" style="4" bestFit="1" customWidth="1"/>
    <col min="33" max="33" width="14.42578125" style="4" bestFit="1" customWidth="1"/>
    <col min="34" max="16384" width="11.42578125" style="4"/>
  </cols>
  <sheetData>
    <row r="2" spans="3:24" ht="92.25" customHeight="1" x14ac:dyDescent="0.45">
      <c r="C2" s="5" t="s">
        <v>40</v>
      </c>
    </row>
    <row r="4" spans="3:24" x14ac:dyDescent="0.35">
      <c r="C4" s="4" t="str">
        <f>Pasajeros!C4</f>
        <v>Fecha de validación: 11 Mar. 2024</v>
      </c>
    </row>
    <row r="5" spans="3:24" x14ac:dyDescent="0.35">
      <c r="C5" s="4" t="str">
        <f>Pasajeros!C5</f>
        <v>Fecha de actualización: 14 Mar. 2024</v>
      </c>
    </row>
    <row r="6" spans="3:24" x14ac:dyDescent="0.35">
      <c r="V6" s="30" t="s">
        <v>19</v>
      </c>
      <c r="W6" s="30" t="s">
        <v>20</v>
      </c>
      <c r="X6" s="30"/>
    </row>
    <row r="7" spans="3:24" ht="28.5" customHeight="1" x14ac:dyDescent="0.4">
      <c r="C7" s="135" t="s">
        <v>77</v>
      </c>
      <c r="D7" s="135"/>
      <c r="E7" s="135"/>
      <c r="F7" s="135"/>
    </row>
    <row r="8" spans="3:24" x14ac:dyDescent="0.35">
      <c r="C8" s="3" t="s">
        <v>78</v>
      </c>
    </row>
    <row r="9" spans="3:24" x14ac:dyDescent="0.35">
      <c r="C9" s="4" t="s">
        <v>111</v>
      </c>
    </row>
    <row r="10" spans="3:24" x14ac:dyDescent="0.35">
      <c r="D10" s="151" t="s">
        <v>81</v>
      </c>
      <c r="E10" s="151"/>
    </row>
    <row r="11" spans="3:24" x14ac:dyDescent="0.35">
      <c r="C11" s="24" t="s">
        <v>0</v>
      </c>
      <c r="D11" s="17" t="s">
        <v>79</v>
      </c>
      <c r="E11" s="17" t="s">
        <v>80</v>
      </c>
      <c r="F11" s="17" t="s">
        <v>12</v>
      </c>
    </row>
    <row r="12" spans="3:24" x14ac:dyDescent="0.35">
      <c r="C12" s="18" t="s">
        <v>41</v>
      </c>
      <c r="D12" s="33">
        <v>0</v>
      </c>
      <c r="E12" s="33">
        <v>0</v>
      </c>
      <c r="F12" s="34">
        <v>0</v>
      </c>
    </row>
    <row r="13" spans="3:24" x14ac:dyDescent="0.35">
      <c r="C13" s="19" t="s">
        <v>42</v>
      </c>
      <c r="D13" s="35">
        <v>0</v>
      </c>
      <c r="E13" s="35">
        <v>24786</v>
      </c>
      <c r="F13" s="118">
        <f>D13+E13</f>
        <v>24786</v>
      </c>
    </row>
    <row r="14" spans="3:24" x14ac:dyDescent="0.35">
      <c r="C14" s="18" t="s">
        <v>29</v>
      </c>
      <c r="D14" s="33">
        <v>231852</v>
      </c>
      <c r="E14" s="33">
        <v>1544255</v>
      </c>
      <c r="F14" s="123">
        <f t="shared" ref="F14:F23" si="0">D14+E14</f>
        <v>1776107</v>
      </c>
    </row>
    <row r="15" spans="3:24" x14ac:dyDescent="0.35">
      <c r="C15" s="19" t="s">
        <v>1</v>
      </c>
      <c r="D15" s="35">
        <v>438985</v>
      </c>
      <c r="E15" s="35">
        <v>1534084</v>
      </c>
      <c r="F15" s="118">
        <f t="shared" si="0"/>
        <v>1973069</v>
      </c>
    </row>
    <row r="16" spans="3:24" x14ac:dyDescent="0.35">
      <c r="C16" s="18" t="s">
        <v>2</v>
      </c>
      <c r="D16" s="33">
        <v>386891</v>
      </c>
      <c r="E16" s="33">
        <v>1667857</v>
      </c>
      <c r="F16" s="123">
        <f t="shared" si="0"/>
        <v>2054748</v>
      </c>
    </row>
    <row r="17" spans="3:7" x14ac:dyDescent="0.35">
      <c r="C17" s="19" t="s">
        <v>3</v>
      </c>
      <c r="D17" s="35">
        <v>294810</v>
      </c>
      <c r="E17" s="35">
        <v>2362340</v>
      </c>
      <c r="F17" s="118">
        <f t="shared" si="0"/>
        <v>2657150</v>
      </c>
    </row>
    <row r="18" spans="3:7" x14ac:dyDescent="0.35">
      <c r="C18" s="18" t="s">
        <v>4</v>
      </c>
      <c r="D18" s="33">
        <v>2185429</v>
      </c>
      <c r="E18" s="33">
        <v>9876517</v>
      </c>
      <c r="F18" s="123">
        <f t="shared" si="0"/>
        <v>12061946</v>
      </c>
    </row>
    <row r="19" spans="3:7" x14ac:dyDescent="0.35">
      <c r="C19" s="19" t="s">
        <v>5</v>
      </c>
      <c r="D19" s="35">
        <v>5904516</v>
      </c>
      <c r="E19" s="35">
        <v>16748616</v>
      </c>
      <c r="F19" s="118">
        <f t="shared" si="0"/>
        <v>22653132</v>
      </c>
    </row>
    <row r="20" spans="3:7" x14ac:dyDescent="0.35">
      <c r="C20" s="18" t="s">
        <v>6</v>
      </c>
      <c r="D20" s="33">
        <v>8818630.5</v>
      </c>
      <c r="E20" s="33">
        <v>23392904.100000001</v>
      </c>
      <c r="F20" s="123">
        <f t="shared" si="0"/>
        <v>32211534.600000001</v>
      </c>
    </row>
    <row r="21" spans="3:7" x14ac:dyDescent="0.35">
      <c r="C21" s="19" t="s">
        <v>18</v>
      </c>
      <c r="D21" s="35">
        <v>9552882.3000000007</v>
      </c>
      <c r="E21" s="35">
        <v>28014732.300000001</v>
      </c>
      <c r="F21" s="118">
        <f t="shared" si="0"/>
        <v>37567614.600000001</v>
      </c>
    </row>
    <row r="22" spans="3:7" x14ac:dyDescent="0.35">
      <c r="C22" s="18" t="s">
        <v>24</v>
      </c>
      <c r="D22" s="33">
        <v>9028224.5999999996</v>
      </c>
      <c r="E22" s="33">
        <v>27815267.400000002</v>
      </c>
      <c r="F22" s="123">
        <f t="shared" si="0"/>
        <v>36843492</v>
      </c>
    </row>
    <row r="23" spans="3:7" x14ac:dyDescent="0.35">
      <c r="C23" s="19" t="s">
        <v>25</v>
      </c>
      <c r="D23" s="35">
        <v>8483969.6000000015</v>
      </c>
      <c r="E23" s="35">
        <v>28012280.699999996</v>
      </c>
      <c r="F23" s="118">
        <f t="shared" si="0"/>
        <v>36496250.299999997</v>
      </c>
    </row>
    <row r="24" spans="3:7" ht="20.25" customHeight="1" x14ac:dyDescent="0.35">
      <c r="C24" s="27" t="s">
        <v>7</v>
      </c>
      <c r="D24" s="51">
        <f>SUM(D12:D23)</f>
        <v>45326190</v>
      </c>
      <c r="E24" s="51">
        <f>SUM(E12:E23)</f>
        <v>140993639.5</v>
      </c>
      <c r="F24" s="49">
        <f>SUM(F12:F23)</f>
        <v>186319829.5</v>
      </c>
    </row>
    <row r="25" spans="3:7" ht="20.25" customHeight="1" x14ac:dyDescent="0.35">
      <c r="D25" s="114">
        <f>D24/1000</f>
        <v>45326.19</v>
      </c>
      <c r="E25" s="114">
        <f>E24/1000</f>
        <v>140993.63949999999</v>
      </c>
      <c r="F25" s="114">
        <f>F24/1000</f>
        <v>186319.82949999999</v>
      </c>
      <c r="G25" s="30"/>
    </row>
    <row r="26" spans="3:7" ht="20.25" customHeight="1" x14ac:dyDescent="0.35">
      <c r="C26" s="4" t="s">
        <v>45</v>
      </c>
    </row>
    <row r="27" spans="3:7" x14ac:dyDescent="0.35">
      <c r="D27" s="151" t="s">
        <v>81</v>
      </c>
      <c r="E27" s="151"/>
    </row>
    <row r="28" spans="3:7" x14ac:dyDescent="0.35">
      <c r="C28" s="17" t="s">
        <v>47</v>
      </c>
      <c r="D28" s="17" t="s">
        <v>79</v>
      </c>
      <c r="E28" s="17" t="s">
        <v>80</v>
      </c>
      <c r="F28" s="17" t="s">
        <v>12</v>
      </c>
    </row>
    <row r="29" spans="3:7" x14ac:dyDescent="0.35">
      <c r="C29" s="18">
        <v>2022</v>
      </c>
      <c r="D29" s="33">
        <v>0</v>
      </c>
      <c r="E29" s="33">
        <v>5188</v>
      </c>
      <c r="F29" s="34">
        <f>E29+D29</f>
        <v>5188</v>
      </c>
    </row>
    <row r="30" spans="3:7" x14ac:dyDescent="0.35">
      <c r="C30" s="19">
        <v>2023</v>
      </c>
      <c r="D30" s="35">
        <f>D24</f>
        <v>45326190</v>
      </c>
      <c r="E30" s="35">
        <f>E24</f>
        <v>140993639.5</v>
      </c>
      <c r="F30" s="36">
        <f>E30+D30</f>
        <v>186319829.5</v>
      </c>
    </row>
    <row r="31" spans="3:7" x14ac:dyDescent="0.35">
      <c r="C31" s="20" t="s">
        <v>46</v>
      </c>
      <c r="D31" s="38">
        <f>SUM(D29:D30)</f>
        <v>45326190</v>
      </c>
      <c r="E31" s="38">
        <f>SUM(E29:E30)</f>
        <v>140998827.5</v>
      </c>
      <c r="F31" s="39">
        <f>SUM(F29:F30)</f>
        <v>186325017.5</v>
      </c>
    </row>
    <row r="32" spans="3:7" x14ac:dyDescent="0.35">
      <c r="F32" s="119">
        <f>F31/1000</f>
        <v>186325.01749999999</v>
      </c>
    </row>
    <row r="34" spans="3:9" s="71" customFormat="1" ht="15" x14ac:dyDescent="0.3">
      <c r="C34" s="113" t="s">
        <v>84</v>
      </c>
    </row>
    <row r="35" spans="3:9" s="71" customFormat="1" ht="15" x14ac:dyDescent="0.3">
      <c r="C35" s="113" t="s">
        <v>90</v>
      </c>
    </row>
    <row r="36" spans="3:9" s="71" customFormat="1" ht="15" x14ac:dyDescent="0.3">
      <c r="C36" s="113" t="s">
        <v>104</v>
      </c>
    </row>
    <row r="37" spans="3:9" s="71" customFormat="1" ht="15" x14ac:dyDescent="0.3">
      <c r="C37" s="113"/>
    </row>
    <row r="38" spans="3:9" x14ac:dyDescent="0.35">
      <c r="C38" s="29"/>
    </row>
    <row r="39" spans="3:9" x14ac:dyDescent="0.35">
      <c r="C39" s="3" t="s">
        <v>48</v>
      </c>
    </row>
    <row r="40" spans="3:9" x14ac:dyDescent="0.35">
      <c r="C40" s="142" t="s">
        <v>28</v>
      </c>
      <c r="D40" s="142"/>
      <c r="E40" s="142"/>
      <c r="F40" s="142"/>
    </row>
    <row r="41" spans="3:9" x14ac:dyDescent="0.35">
      <c r="H41" s="137"/>
      <c r="I41" s="137"/>
    </row>
    <row r="42" spans="3:9" x14ac:dyDescent="0.35">
      <c r="G42" s="52"/>
      <c r="H42" s="53"/>
      <c r="I42" s="53"/>
    </row>
    <row r="43" spans="3:9" x14ac:dyDescent="0.35">
      <c r="G43" s="52"/>
      <c r="H43" s="53"/>
      <c r="I43" s="53"/>
    </row>
    <row r="44" spans="3:9" x14ac:dyDescent="0.35">
      <c r="G44" s="52"/>
      <c r="H44" s="53"/>
      <c r="I44" s="53"/>
    </row>
    <row r="45" spans="3:9" x14ac:dyDescent="0.35">
      <c r="G45" s="52"/>
      <c r="H45" s="53"/>
      <c r="I45" s="53"/>
    </row>
    <row r="46" spans="3:9" x14ac:dyDescent="0.35">
      <c r="G46" s="52"/>
      <c r="H46" s="53"/>
      <c r="I46" s="53"/>
    </row>
    <row r="47" spans="3:9" x14ac:dyDescent="0.35">
      <c r="G47" s="52"/>
      <c r="H47" s="53"/>
      <c r="I47" s="53"/>
    </row>
    <row r="48" spans="3:9" x14ac:dyDescent="0.35">
      <c r="G48" s="52"/>
      <c r="H48" s="53"/>
      <c r="I48" s="53"/>
    </row>
    <row r="49" spans="7:9" x14ac:dyDescent="0.35">
      <c r="G49" s="52"/>
      <c r="H49" s="53"/>
      <c r="I49" s="53"/>
    </row>
    <row r="50" spans="7:9" x14ac:dyDescent="0.35">
      <c r="G50" s="52"/>
      <c r="H50" s="53"/>
      <c r="I50" s="53"/>
    </row>
    <row r="51" spans="7:9" x14ac:dyDescent="0.35">
      <c r="G51" s="52"/>
      <c r="H51" s="53"/>
      <c r="I51" s="53"/>
    </row>
    <row r="52" spans="7:9" x14ac:dyDescent="0.35">
      <c r="G52" s="52"/>
      <c r="H52" s="53"/>
      <c r="I52" s="53"/>
    </row>
    <row r="53" spans="7:9" x14ac:dyDescent="0.35">
      <c r="G53" s="53"/>
      <c r="H53" s="53"/>
      <c r="I53" s="53"/>
    </row>
  </sheetData>
  <mergeCells count="5">
    <mergeCell ref="H41:I41"/>
    <mergeCell ref="D10:E10"/>
    <mergeCell ref="D27:E27"/>
    <mergeCell ref="C40:F40"/>
    <mergeCell ref="C7:F7"/>
  </mergeCells>
  <pageMargins left="0.7" right="0.7" top="0.75" bottom="0.75" header="0.3" footer="0.3"/>
  <pageSetup paperSize="9" scale="28" orientation="portrait" verticalDpi="597" r:id="rId1"/>
  <colBreaks count="1" manualBreakCount="1">
    <brk id="16" max="19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6631-F966-4DA5-B799-51148C3CB427}">
  <dimension ref="B3:J15"/>
  <sheetViews>
    <sheetView workbookViewId="0">
      <selection activeCell="G28" sqref="G28"/>
    </sheetView>
  </sheetViews>
  <sheetFormatPr baseColWidth="10" defaultRowHeight="15" x14ac:dyDescent="0.25"/>
  <cols>
    <col min="2" max="2" width="15.42578125" bestFit="1" customWidth="1"/>
    <col min="3" max="3" width="14.5703125" bestFit="1" customWidth="1"/>
    <col min="6" max="6" width="15.42578125" bestFit="1" customWidth="1"/>
    <col min="7" max="7" width="14.5703125" bestFit="1" customWidth="1"/>
    <col min="10" max="10" width="33.140625" bestFit="1" customWidth="1"/>
  </cols>
  <sheetData>
    <row r="3" spans="2:10" ht="21.75" x14ac:dyDescent="0.4">
      <c r="B3" s="135" t="s">
        <v>9</v>
      </c>
      <c r="C3" s="135"/>
      <c r="D3" s="135"/>
      <c r="E3" s="96"/>
      <c r="F3" s="135" t="s">
        <v>8</v>
      </c>
      <c r="G3" s="135"/>
      <c r="H3" s="135"/>
      <c r="I3" s="54"/>
      <c r="J3" s="97" t="s">
        <v>96</v>
      </c>
    </row>
    <row r="6" spans="2:10" ht="21.75" x14ac:dyDescent="0.25">
      <c r="B6" s="136" t="s">
        <v>107</v>
      </c>
      <c r="C6" s="136"/>
      <c r="D6" s="136"/>
      <c r="F6" s="136" t="s">
        <v>107</v>
      </c>
      <c r="G6" s="136"/>
      <c r="H6" s="136"/>
      <c r="J6" s="99" t="s">
        <v>109</v>
      </c>
    </row>
    <row r="7" spans="2:10" ht="21.75" x14ac:dyDescent="0.25">
      <c r="B7" s="102" t="s">
        <v>93</v>
      </c>
      <c r="C7" s="156">
        <f>'Esquema Operativo'!F16-Operaciones!F24</f>
        <v>0</v>
      </c>
      <c r="D7" s="156"/>
      <c r="F7" s="102" t="s">
        <v>93</v>
      </c>
      <c r="G7" s="156">
        <f>'Esquema Operativo'!J16-Pasajeros!$F$25</f>
        <v>0</v>
      </c>
      <c r="H7" s="156"/>
      <c r="J7" s="121" cm="1">
        <f t="array" ref="J7:J8">'Esquema Operativo'!M16:M17-Carga!F24</f>
        <v>0.5</v>
      </c>
    </row>
    <row r="8" spans="2:10" ht="21.75" x14ac:dyDescent="0.25">
      <c r="B8" s="106" t="s">
        <v>94</v>
      </c>
      <c r="C8" s="157">
        <f>'Esquema Operativo'!F17-Operaciones!F78</f>
        <v>0</v>
      </c>
      <c r="D8" s="157"/>
      <c r="F8" s="106" t="s">
        <v>94</v>
      </c>
      <c r="G8" s="157">
        <f>'Esquema Operativo'!J17-Pasajeros!$F$99</f>
        <v>0</v>
      </c>
      <c r="H8" s="157"/>
      <c r="J8" s="122">
        <v>-186319829.5</v>
      </c>
    </row>
    <row r="9" spans="2:10" ht="21.75" x14ac:dyDescent="0.25">
      <c r="B9" s="102" t="s">
        <v>95</v>
      </c>
      <c r="C9" s="156">
        <f>'Esquema Operativo'!F18-Operaciones!F104</f>
        <v>0</v>
      </c>
      <c r="D9" s="156"/>
    </row>
    <row r="12" spans="2:10" ht="21.75" x14ac:dyDescent="0.25">
      <c r="B12" s="136" t="s">
        <v>108</v>
      </c>
      <c r="C12" s="136"/>
      <c r="D12" s="136"/>
      <c r="F12" s="136" t="s">
        <v>108</v>
      </c>
      <c r="G12" s="136"/>
      <c r="H12" s="136"/>
      <c r="J12" s="99" t="s">
        <v>110</v>
      </c>
    </row>
    <row r="13" spans="2:10" ht="21.75" x14ac:dyDescent="0.25">
      <c r="B13" s="102" t="s">
        <v>93</v>
      </c>
      <c r="C13" s="156">
        <f>'Esquema Operativo'!F20-Operaciones!F31</f>
        <v>0</v>
      </c>
      <c r="D13" s="156"/>
      <c r="F13" s="102" t="s">
        <v>93</v>
      </c>
      <c r="G13" s="156">
        <f>'Esquema Operativo'!J20-Pasajeros!$F$32</f>
        <v>0</v>
      </c>
      <c r="H13" s="156"/>
      <c r="J13" s="121" cm="1">
        <f t="array" ref="J13:J14">'Esquema Operativo'!M20:M21-Carga!F31</f>
        <v>0.5</v>
      </c>
    </row>
    <row r="14" spans="2:10" ht="21.75" x14ac:dyDescent="0.25">
      <c r="B14" s="106" t="s">
        <v>94</v>
      </c>
      <c r="C14" s="157">
        <f>'Esquema Operativo'!F21-Operaciones!F85</f>
        <v>0</v>
      </c>
      <c r="D14" s="157"/>
      <c r="F14" s="106" t="s">
        <v>94</v>
      </c>
      <c r="G14" s="157">
        <f>'Esquema Operativo'!J21-Pasajeros!$F$106</f>
        <v>0</v>
      </c>
      <c r="H14" s="157"/>
      <c r="J14" s="122">
        <v>-186325017.5</v>
      </c>
    </row>
    <row r="15" spans="2:10" ht="21.75" x14ac:dyDescent="0.25">
      <c r="B15" s="102" t="s">
        <v>95</v>
      </c>
      <c r="C15" s="156">
        <f>'Esquema Operativo'!F22-Operaciones!F111</f>
        <v>0</v>
      </c>
      <c r="D15" s="156"/>
    </row>
  </sheetData>
  <mergeCells count="16">
    <mergeCell ref="C13:D13"/>
    <mergeCell ref="C14:D14"/>
    <mergeCell ref="C15:D15"/>
    <mergeCell ref="G7:H7"/>
    <mergeCell ref="G8:H8"/>
    <mergeCell ref="G13:H13"/>
    <mergeCell ref="G14:H14"/>
    <mergeCell ref="B6:D6"/>
    <mergeCell ref="B12:D12"/>
    <mergeCell ref="B3:D3"/>
    <mergeCell ref="F3:H3"/>
    <mergeCell ref="F6:H6"/>
    <mergeCell ref="F12:H12"/>
    <mergeCell ref="C7:D7"/>
    <mergeCell ref="C8:D8"/>
    <mergeCell ref="C9:D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03D9-A79C-4C61-A939-8CD0FD490C69}">
  <dimension ref="B2:X97"/>
  <sheetViews>
    <sheetView topLeftCell="B40" zoomScale="85" zoomScaleNormal="85" workbookViewId="0">
      <selection activeCell="B74" sqref="B74"/>
    </sheetView>
  </sheetViews>
  <sheetFormatPr baseColWidth="10" defaultColWidth="23.85546875" defaultRowHeight="15" x14ac:dyDescent="0.3"/>
  <cols>
    <col min="1" max="1" width="4.140625" style="71" customWidth="1"/>
    <col min="2" max="2" width="8.140625" style="71" bestFit="1" customWidth="1"/>
    <col min="3" max="3" width="27.7109375" style="71" customWidth="1"/>
    <col min="4" max="4" width="14.42578125" style="71" bestFit="1" customWidth="1"/>
    <col min="5" max="5" width="20.5703125" style="71" bestFit="1" customWidth="1"/>
    <col min="6" max="6" width="19" style="71" customWidth="1"/>
    <col min="7" max="7" width="15.5703125" style="71" bestFit="1" customWidth="1"/>
    <col min="8" max="8" width="7.5703125" style="71" customWidth="1"/>
    <col min="9" max="9" width="6" style="71" bestFit="1" customWidth="1"/>
    <col min="10" max="10" width="15.5703125" style="71" bestFit="1" customWidth="1"/>
    <col min="11" max="11" width="14.42578125" style="71" bestFit="1" customWidth="1"/>
    <col min="12" max="12" width="20.5703125" style="71" bestFit="1" customWidth="1"/>
    <col min="13" max="13" width="11.7109375" style="71" bestFit="1" customWidth="1"/>
    <col min="14" max="14" width="15.5703125" style="71" bestFit="1" customWidth="1"/>
    <col min="15" max="15" width="23.85546875" style="71"/>
    <col min="16" max="16" width="6.28515625" style="71" bestFit="1" customWidth="1"/>
    <col min="17" max="17" width="9" style="71" bestFit="1" customWidth="1"/>
    <col min="18" max="18" width="9.140625" style="71" bestFit="1" customWidth="1"/>
    <col min="19" max="19" width="10.140625" style="110" bestFit="1" customWidth="1"/>
    <col min="20" max="20" width="23.85546875" style="71"/>
    <col min="21" max="21" width="6.28515625" style="71" bestFit="1" customWidth="1"/>
    <col min="22" max="23" width="8.7109375" style="71" bestFit="1" customWidth="1"/>
    <col min="24" max="24" width="9.7109375" style="71" bestFit="1" customWidth="1"/>
    <col min="25" max="16384" width="23.85546875" style="71"/>
  </cols>
  <sheetData>
    <row r="2" spans="2:24" x14ac:dyDescent="0.3">
      <c r="C2" s="71" t="s">
        <v>8</v>
      </c>
      <c r="J2" s="71" t="s">
        <v>9</v>
      </c>
      <c r="P2" s="161" t="s">
        <v>8</v>
      </c>
      <c r="Q2" s="161"/>
      <c r="R2" s="161"/>
      <c r="S2" s="161"/>
      <c r="U2" s="161" t="s">
        <v>9</v>
      </c>
      <c r="V2" s="161"/>
      <c r="W2" s="161"/>
      <c r="X2" s="161"/>
    </row>
    <row r="3" spans="2:24" x14ac:dyDescent="0.3">
      <c r="X3" s="110"/>
    </row>
    <row r="4" spans="2:24" ht="30" x14ac:dyDescent="0.3">
      <c r="B4" s="60" t="s">
        <v>47</v>
      </c>
      <c r="C4" s="60" t="s">
        <v>0</v>
      </c>
      <c r="D4" s="60" t="s">
        <v>10</v>
      </c>
      <c r="E4" s="60" t="s">
        <v>11</v>
      </c>
      <c r="F4" s="60" t="s">
        <v>12</v>
      </c>
      <c r="G4" s="60" t="s">
        <v>55</v>
      </c>
      <c r="I4" s="60" t="s">
        <v>47</v>
      </c>
      <c r="J4" s="60" t="s">
        <v>0</v>
      </c>
      <c r="K4" s="60" t="s">
        <v>10</v>
      </c>
      <c r="L4" s="60" t="s">
        <v>11</v>
      </c>
      <c r="M4" s="60" t="s">
        <v>12</v>
      </c>
      <c r="N4" s="60" t="s">
        <v>55</v>
      </c>
      <c r="P4" s="60" t="s">
        <v>0</v>
      </c>
      <c r="Q4" s="60">
        <v>2022</v>
      </c>
      <c r="R4" s="60">
        <v>2023</v>
      </c>
      <c r="S4" s="60" t="s">
        <v>100</v>
      </c>
      <c r="U4" s="60" t="s">
        <v>0</v>
      </c>
      <c r="V4" s="60">
        <v>2022</v>
      </c>
      <c r="W4" s="60">
        <v>2023</v>
      </c>
      <c r="X4" s="60" t="s">
        <v>100</v>
      </c>
    </row>
    <row r="5" spans="2:24" x14ac:dyDescent="0.3">
      <c r="B5" s="162">
        <v>2022</v>
      </c>
      <c r="C5" s="61" t="s">
        <v>72</v>
      </c>
      <c r="D5" s="62">
        <v>14024</v>
      </c>
      <c r="E5" s="63">
        <v>201</v>
      </c>
      <c r="F5" s="64">
        <v>14225</v>
      </c>
      <c r="G5" s="64">
        <v>14225</v>
      </c>
      <c r="I5" s="162">
        <v>2022</v>
      </c>
      <c r="J5" s="61" t="s">
        <v>72</v>
      </c>
      <c r="K5" s="62">
        <v>135</v>
      </c>
      <c r="L5" s="63">
        <v>3</v>
      </c>
      <c r="M5" s="64">
        <f>L5+K5</f>
        <v>138</v>
      </c>
      <c r="N5" s="64">
        <f>M5</f>
        <v>138</v>
      </c>
      <c r="P5" s="61" t="s">
        <v>43</v>
      </c>
      <c r="Q5" s="62"/>
      <c r="R5" s="62">
        <v>186572</v>
      </c>
      <c r="S5" s="111"/>
      <c r="U5" s="61" t="s">
        <v>43</v>
      </c>
      <c r="V5" s="62"/>
      <c r="W5" s="62">
        <v>1856</v>
      </c>
      <c r="X5" s="111"/>
    </row>
    <row r="6" spans="2:24" x14ac:dyDescent="0.3">
      <c r="B6" s="162"/>
      <c r="C6" s="65" t="s">
        <v>31</v>
      </c>
      <c r="D6" s="66">
        <v>35204</v>
      </c>
      <c r="E6" s="67">
        <v>389</v>
      </c>
      <c r="F6" s="68">
        <v>35593</v>
      </c>
      <c r="G6" s="68">
        <f>G5+F6</f>
        <v>49818</v>
      </c>
      <c r="I6" s="162"/>
      <c r="J6" s="65" t="s">
        <v>31</v>
      </c>
      <c r="K6" s="66">
        <v>352</v>
      </c>
      <c r="L6" s="67">
        <v>4</v>
      </c>
      <c r="M6" s="68">
        <f>L6+K6</f>
        <v>356</v>
      </c>
      <c r="N6" s="68">
        <f>M6+N5</f>
        <v>494</v>
      </c>
      <c r="P6" s="65" t="s">
        <v>44</v>
      </c>
      <c r="Q6" s="66"/>
      <c r="R6" s="66">
        <v>165315</v>
      </c>
      <c r="S6" s="112"/>
      <c r="U6" s="65" t="s">
        <v>44</v>
      </c>
      <c r="V6" s="66"/>
      <c r="W6" s="66">
        <v>1650</v>
      </c>
      <c r="X6" s="112"/>
    </row>
    <row r="7" spans="2:24" x14ac:dyDescent="0.3">
      <c r="B7" s="162"/>
      <c r="C7" s="61" t="s">
        <v>32</v>
      </c>
      <c r="D7" s="62">
        <v>35891</v>
      </c>
      <c r="E7" s="63">
        <v>514</v>
      </c>
      <c r="F7" s="64">
        <v>36405</v>
      </c>
      <c r="G7" s="64">
        <f t="shared" ref="G7:G17" si="0">G6+F7</f>
        <v>86223</v>
      </c>
      <c r="I7" s="162"/>
      <c r="J7" s="61" t="s">
        <v>32</v>
      </c>
      <c r="K7" s="62">
        <v>365</v>
      </c>
      <c r="L7" s="63">
        <v>6</v>
      </c>
      <c r="M7" s="64">
        <f t="shared" ref="M7:M17" si="1">L7+K7</f>
        <v>371</v>
      </c>
      <c r="N7" s="64">
        <f t="shared" ref="N7:N18" si="2">M7+N6</f>
        <v>865</v>
      </c>
      <c r="P7" s="61" t="s">
        <v>30</v>
      </c>
      <c r="Q7" s="62">
        <v>14225</v>
      </c>
      <c r="R7" s="62">
        <v>196339</v>
      </c>
      <c r="S7" s="111">
        <f>(R7/Q7)-1</f>
        <v>12.802390158172232</v>
      </c>
      <c r="U7" s="61" t="s">
        <v>30</v>
      </c>
      <c r="V7" s="62">
        <v>138</v>
      </c>
      <c r="W7" s="62">
        <v>1840</v>
      </c>
      <c r="X7" s="111">
        <f>(W7/V7)-1</f>
        <v>12.333333333333334</v>
      </c>
    </row>
    <row r="8" spans="2:24" x14ac:dyDescent="0.3">
      <c r="B8" s="162"/>
      <c r="C8" s="65" t="s">
        <v>33</v>
      </c>
      <c r="D8" s="66">
        <v>32899</v>
      </c>
      <c r="E8" s="67">
        <v>455</v>
      </c>
      <c r="F8" s="68">
        <v>33354</v>
      </c>
      <c r="G8" s="68">
        <f t="shared" si="0"/>
        <v>119577</v>
      </c>
      <c r="I8" s="162"/>
      <c r="J8" s="65" t="s">
        <v>33</v>
      </c>
      <c r="K8" s="66">
        <v>351</v>
      </c>
      <c r="L8" s="67">
        <v>5</v>
      </c>
      <c r="M8" s="68">
        <f t="shared" si="1"/>
        <v>356</v>
      </c>
      <c r="N8" s="68">
        <f t="shared" si="2"/>
        <v>1221</v>
      </c>
      <c r="P8" s="65" t="s">
        <v>31</v>
      </c>
      <c r="Q8" s="66">
        <v>35593</v>
      </c>
      <c r="R8" s="66">
        <v>205008</v>
      </c>
      <c r="S8" s="112">
        <f>(R8/Q8)-1</f>
        <v>4.7597842272356923</v>
      </c>
      <c r="U8" s="65" t="s">
        <v>31</v>
      </c>
      <c r="V8" s="66">
        <v>356</v>
      </c>
      <c r="W8" s="66">
        <v>1710</v>
      </c>
      <c r="X8" s="112">
        <f>(W8/V8)-1</f>
        <v>3.8033707865168536</v>
      </c>
    </row>
    <row r="9" spans="2:24" x14ac:dyDescent="0.3">
      <c r="B9" s="162"/>
      <c r="C9" s="61" t="s">
        <v>34</v>
      </c>
      <c r="D9" s="62">
        <v>35856</v>
      </c>
      <c r="E9" s="63">
        <v>424</v>
      </c>
      <c r="F9" s="64">
        <v>36280</v>
      </c>
      <c r="G9" s="64">
        <f t="shared" si="0"/>
        <v>155857</v>
      </c>
      <c r="I9" s="162"/>
      <c r="J9" s="61" t="s">
        <v>34</v>
      </c>
      <c r="K9" s="62">
        <v>334</v>
      </c>
      <c r="L9" s="63">
        <v>4</v>
      </c>
      <c r="M9" s="64">
        <f t="shared" si="1"/>
        <v>338</v>
      </c>
      <c r="N9" s="64">
        <f t="shared" si="2"/>
        <v>1559</v>
      </c>
      <c r="P9" s="61" t="s">
        <v>32</v>
      </c>
      <c r="Q9" s="62">
        <v>36405</v>
      </c>
      <c r="R9" s="62">
        <f>F19</f>
        <v>218322</v>
      </c>
      <c r="S9" s="112">
        <f>(R9/Q9)-1</f>
        <v>4.997033374536465</v>
      </c>
      <c r="U9" s="61" t="s">
        <v>32</v>
      </c>
      <c r="V9" s="62">
        <v>371</v>
      </c>
      <c r="W9" s="62">
        <f>M19</f>
        <v>1851</v>
      </c>
      <c r="X9" s="111">
        <f>(W9/V9)-1</f>
        <v>3.9892183288409706</v>
      </c>
    </row>
    <row r="10" spans="2:24" x14ac:dyDescent="0.3">
      <c r="B10" s="162"/>
      <c r="C10" s="65" t="s">
        <v>35</v>
      </c>
      <c r="D10" s="66">
        <v>51667</v>
      </c>
      <c r="E10" s="66">
        <v>1913</v>
      </c>
      <c r="F10" s="68">
        <v>53580</v>
      </c>
      <c r="G10" s="68">
        <f t="shared" si="0"/>
        <v>209437</v>
      </c>
      <c r="I10" s="162"/>
      <c r="J10" s="65" t="s">
        <v>35</v>
      </c>
      <c r="K10" s="66">
        <v>597</v>
      </c>
      <c r="L10" s="66">
        <v>23</v>
      </c>
      <c r="M10" s="68">
        <f t="shared" si="1"/>
        <v>620</v>
      </c>
      <c r="N10" s="68">
        <f t="shared" si="2"/>
        <v>2179</v>
      </c>
      <c r="P10" s="65" t="s">
        <v>33</v>
      </c>
      <c r="Q10" s="66">
        <v>33354</v>
      </c>
      <c r="R10" s="66"/>
      <c r="S10" s="112"/>
      <c r="U10" s="65" t="s">
        <v>33</v>
      </c>
      <c r="V10" s="66">
        <v>356</v>
      </c>
      <c r="W10" s="66"/>
      <c r="X10" s="112"/>
    </row>
    <row r="11" spans="2:24" x14ac:dyDescent="0.3">
      <c r="B11" s="162"/>
      <c r="C11" s="61" t="s">
        <v>36</v>
      </c>
      <c r="D11" s="62">
        <v>99725</v>
      </c>
      <c r="E11" s="62">
        <v>2796</v>
      </c>
      <c r="F11" s="64">
        <v>102521</v>
      </c>
      <c r="G11" s="64">
        <f t="shared" si="0"/>
        <v>311958</v>
      </c>
      <c r="I11" s="162"/>
      <c r="J11" s="61" t="s">
        <v>36</v>
      </c>
      <c r="K11" s="62">
        <v>1296</v>
      </c>
      <c r="L11" s="62">
        <v>31</v>
      </c>
      <c r="M11" s="64">
        <f t="shared" si="1"/>
        <v>1327</v>
      </c>
      <c r="N11" s="64">
        <f t="shared" si="2"/>
        <v>3506</v>
      </c>
      <c r="P11" s="61" t="s">
        <v>34</v>
      </c>
      <c r="Q11" s="62">
        <v>36280</v>
      </c>
      <c r="R11" s="62"/>
      <c r="S11" s="111"/>
      <c r="U11" s="61" t="s">
        <v>34</v>
      </c>
      <c r="V11" s="62">
        <v>338</v>
      </c>
      <c r="W11" s="62"/>
      <c r="X11" s="111"/>
    </row>
    <row r="12" spans="2:24" x14ac:dyDescent="0.3">
      <c r="B12" s="162"/>
      <c r="C12" s="65" t="s">
        <v>37</v>
      </c>
      <c r="D12" s="66">
        <v>176584</v>
      </c>
      <c r="E12" s="66">
        <v>9033</v>
      </c>
      <c r="F12" s="68">
        <v>185617</v>
      </c>
      <c r="G12" s="68">
        <f t="shared" si="0"/>
        <v>497575</v>
      </c>
      <c r="I12" s="162"/>
      <c r="J12" s="65" t="s">
        <v>37</v>
      </c>
      <c r="K12" s="66">
        <v>1780</v>
      </c>
      <c r="L12" s="66">
        <v>86</v>
      </c>
      <c r="M12" s="68">
        <f t="shared" si="1"/>
        <v>1866</v>
      </c>
      <c r="N12" s="68">
        <f t="shared" si="2"/>
        <v>5372</v>
      </c>
      <c r="P12" s="65" t="s">
        <v>35</v>
      </c>
      <c r="Q12" s="66">
        <v>53580</v>
      </c>
      <c r="R12" s="66"/>
      <c r="S12" s="112"/>
      <c r="U12" s="65" t="s">
        <v>35</v>
      </c>
      <c r="V12" s="66">
        <v>620</v>
      </c>
      <c r="W12" s="66"/>
      <c r="X12" s="112"/>
    </row>
    <row r="13" spans="2:24" x14ac:dyDescent="0.3">
      <c r="B13" s="162"/>
      <c r="C13" s="61" t="s">
        <v>38</v>
      </c>
      <c r="D13" s="62">
        <v>194277</v>
      </c>
      <c r="E13" s="62">
        <v>8817</v>
      </c>
      <c r="F13" s="64">
        <v>203094</v>
      </c>
      <c r="G13" s="64">
        <f t="shared" si="0"/>
        <v>700669</v>
      </c>
      <c r="I13" s="162"/>
      <c r="J13" s="61" t="s">
        <v>38</v>
      </c>
      <c r="K13" s="62">
        <v>1698</v>
      </c>
      <c r="L13" s="62">
        <v>86</v>
      </c>
      <c r="M13" s="64">
        <f t="shared" si="1"/>
        <v>1784</v>
      </c>
      <c r="N13" s="64">
        <f t="shared" si="2"/>
        <v>7156</v>
      </c>
      <c r="P13" s="61" t="s">
        <v>36</v>
      </c>
      <c r="Q13" s="62">
        <v>102521</v>
      </c>
      <c r="R13" s="62"/>
      <c r="S13" s="111"/>
      <c r="U13" s="61" t="s">
        <v>36</v>
      </c>
      <c r="V13" s="62">
        <v>1327</v>
      </c>
      <c r="W13" s="62"/>
      <c r="X13" s="111"/>
    </row>
    <row r="14" spans="2:24" x14ac:dyDescent="0.3">
      <c r="B14" s="162"/>
      <c r="C14" s="65" t="s">
        <v>39</v>
      </c>
      <c r="D14" s="66">
        <v>199919</v>
      </c>
      <c r="E14" s="66">
        <v>11827</v>
      </c>
      <c r="F14" s="68">
        <v>211746</v>
      </c>
      <c r="G14" s="68">
        <f t="shared" si="0"/>
        <v>912415</v>
      </c>
      <c r="I14" s="162"/>
      <c r="J14" s="65" t="s">
        <v>39</v>
      </c>
      <c r="K14" s="66">
        <v>1713</v>
      </c>
      <c r="L14" s="66">
        <v>127</v>
      </c>
      <c r="M14" s="68">
        <f t="shared" si="1"/>
        <v>1840</v>
      </c>
      <c r="N14" s="68">
        <f t="shared" si="2"/>
        <v>8996</v>
      </c>
      <c r="P14" s="65" t="s">
        <v>37</v>
      </c>
      <c r="Q14" s="66">
        <v>185617</v>
      </c>
      <c r="R14" s="66"/>
      <c r="S14" s="112"/>
      <c r="U14" s="65" t="s">
        <v>37</v>
      </c>
      <c r="V14" s="66">
        <v>1866</v>
      </c>
      <c r="W14" s="66"/>
      <c r="X14" s="112"/>
    </row>
    <row r="15" spans="2:24" x14ac:dyDescent="0.3">
      <c r="B15" s="164">
        <v>2023</v>
      </c>
      <c r="C15" s="61" t="s">
        <v>43</v>
      </c>
      <c r="D15" s="62">
        <v>175756</v>
      </c>
      <c r="E15" s="62">
        <v>10816</v>
      </c>
      <c r="F15" s="64">
        <v>186572</v>
      </c>
      <c r="G15" s="64">
        <f t="shared" si="0"/>
        <v>1098987</v>
      </c>
      <c r="I15" s="164">
        <v>2023</v>
      </c>
      <c r="J15" s="61" t="s">
        <v>43</v>
      </c>
      <c r="K15" s="62">
        <v>1722</v>
      </c>
      <c r="L15" s="62">
        <v>134</v>
      </c>
      <c r="M15" s="64">
        <f t="shared" si="1"/>
        <v>1856</v>
      </c>
      <c r="N15" s="64">
        <f t="shared" si="2"/>
        <v>10852</v>
      </c>
      <c r="P15" s="61" t="s">
        <v>38</v>
      </c>
      <c r="Q15" s="62">
        <v>203094</v>
      </c>
      <c r="R15" s="62"/>
      <c r="S15" s="111"/>
      <c r="U15" s="61" t="s">
        <v>38</v>
      </c>
      <c r="V15" s="62">
        <v>1784</v>
      </c>
      <c r="W15" s="62"/>
      <c r="X15" s="111"/>
    </row>
    <row r="16" spans="2:24" x14ac:dyDescent="0.3">
      <c r="B16" s="164"/>
      <c r="C16" s="65" t="s">
        <v>44</v>
      </c>
      <c r="D16" s="66">
        <v>157236</v>
      </c>
      <c r="E16" s="66">
        <v>8079</v>
      </c>
      <c r="F16" s="68">
        <v>165315</v>
      </c>
      <c r="G16" s="68">
        <f t="shared" si="0"/>
        <v>1264302</v>
      </c>
      <c r="I16" s="164"/>
      <c r="J16" s="65" t="s">
        <v>44</v>
      </c>
      <c r="K16" s="66">
        <v>1537</v>
      </c>
      <c r="L16" s="66">
        <v>113</v>
      </c>
      <c r="M16" s="68">
        <v>1650</v>
      </c>
      <c r="N16" s="68">
        <f t="shared" si="2"/>
        <v>12502</v>
      </c>
      <c r="P16" s="65" t="s">
        <v>39</v>
      </c>
      <c r="Q16" s="66">
        <v>211746</v>
      </c>
      <c r="R16" s="66"/>
      <c r="S16" s="112"/>
      <c r="U16" s="65" t="s">
        <v>39</v>
      </c>
      <c r="V16" s="66">
        <v>1840</v>
      </c>
      <c r="W16" s="66"/>
      <c r="X16" s="112"/>
    </row>
    <row r="17" spans="2:17" x14ac:dyDescent="0.3">
      <c r="B17" s="164"/>
      <c r="C17" s="61" t="s">
        <v>30</v>
      </c>
      <c r="D17" s="62">
        <v>186628</v>
      </c>
      <c r="E17" s="62">
        <v>9711</v>
      </c>
      <c r="F17" s="64">
        <f>E17+D17</f>
        <v>196339</v>
      </c>
      <c r="G17" s="64">
        <f t="shared" si="0"/>
        <v>1460641</v>
      </c>
      <c r="I17" s="164"/>
      <c r="J17" s="61" t="s">
        <v>30</v>
      </c>
      <c r="K17" s="62">
        <v>1730</v>
      </c>
      <c r="L17" s="62">
        <v>110</v>
      </c>
      <c r="M17" s="64">
        <f t="shared" si="1"/>
        <v>1840</v>
      </c>
      <c r="N17" s="64">
        <f t="shared" si="2"/>
        <v>14342</v>
      </c>
    </row>
    <row r="18" spans="2:17" x14ac:dyDescent="0.3">
      <c r="B18" s="164"/>
      <c r="C18" s="65" t="s">
        <v>31</v>
      </c>
      <c r="D18" s="66">
        <v>194176</v>
      </c>
      <c r="E18" s="66">
        <v>10832</v>
      </c>
      <c r="F18" s="68">
        <f>E18+D18</f>
        <v>205008</v>
      </c>
      <c r="G18" s="68">
        <f>F18+G17</f>
        <v>1665649</v>
      </c>
      <c r="I18" s="164"/>
      <c r="J18" s="65" t="s">
        <v>31</v>
      </c>
      <c r="K18" s="66">
        <v>1605</v>
      </c>
      <c r="L18" s="66">
        <v>105</v>
      </c>
      <c r="M18" s="68">
        <f>L18+K18</f>
        <v>1710</v>
      </c>
      <c r="N18" s="68">
        <f t="shared" si="2"/>
        <v>16052</v>
      </c>
    </row>
    <row r="19" spans="2:17" x14ac:dyDescent="0.3">
      <c r="B19" s="164"/>
      <c r="C19" s="65" t="s">
        <v>32</v>
      </c>
      <c r="D19" s="66">
        <v>205108</v>
      </c>
      <c r="E19" s="66">
        <v>13214</v>
      </c>
      <c r="F19" s="68">
        <v>218322</v>
      </c>
      <c r="G19" s="68">
        <f>F19+G18</f>
        <v>1883971</v>
      </c>
      <c r="I19" s="164"/>
      <c r="J19" s="65" t="s">
        <v>32</v>
      </c>
      <c r="K19" s="66">
        <v>1681</v>
      </c>
      <c r="L19" s="66">
        <v>170</v>
      </c>
      <c r="M19" s="68">
        <v>1851</v>
      </c>
      <c r="N19" s="68"/>
    </row>
    <row r="20" spans="2:17" x14ac:dyDescent="0.3">
      <c r="B20" s="69"/>
      <c r="C20" s="69" t="s">
        <v>7</v>
      </c>
      <c r="D20" s="70">
        <f>SUM(D5:D19)</f>
        <v>1794950</v>
      </c>
      <c r="E20" s="70">
        <f>SUM(E5:E19)</f>
        <v>89021</v>
      </c>
      <c r="F20" s="70">
        <f>SUM(F5:F19)</f>
        <v>1883971</v>
      </c>
      <c r="G20" s="70"/>
      <c r="I20" s="69"/>
      <c r="J20" s="69" t="s">
        <v>7</v>
      </c>
      <c r="K20" s="70">
        <f>SUM(K5:K19)</f>
        <v>16896</v>
      </c>
      <c r="L20" s="70">
        <f>SUM(L5:L19)</f>
        <v>1007</v>
      </c>
      <c r="M20" s="70">
        <f>SUM(M5:M19)</f>
        <v>17903</v>
      </c>
      <c r="N20" s="70"/>
      <c r="Q20" s="68"/>
    </row>
    <row r="38" spans="2:14" x14ac:dyDescent="0.3">
      <c r="C38" s="71" t="s">
        <v>9</v>
      </c>
      <c r="J38" s="71" t="s">
        <v>8</v>
      </c>
    </row>
    <row r="40" spans="2:14" ht="30" x14ac:dyDescent="0.3">
      <c r="B40" s="60" t="s">
        <v>47</v>
      </c>
      <c r="C40" s="72" t="s">
        <v>0</v>
      </c>
      <c r="D40" s="73" t="s">
        <v>14</v>
      </c>
      <c r="E40" s="73" t="s">
        <v>15</v>
      </c>
      <c r="F40" s="73" t="s">
        <v>12</v>
      </c>
      <c r="G40" s="60" t="s">
        <v>55</v>
      </c>
      <c r="I40" s="60" t="s">
        <v>47</v>
      </c>
      <c r="J40" s="72" t="s">
        <v>0</v>
      </c>
      <c r="K40" s="73" t="s">
        <v>14</v>
      </c>
      <c r="L40" s="73" t="s">
        <v>15</v>
      </c>
      <c r="M40" s="73" t="s">
        <v>12</v>
      </c>
      <c r="N40" s="60" t="s">
        <v>55</v>
      </c>
    </row>
    <row r="41" spans="2:14" x14ac:dyDescent="0.3">
      <c r="B41" s="162">
        <v>2022</v>
      </c>
      <c r="C41" s="61" t="s">
        <v>30</v>
      </c>
      <c r="D41" s="63">
        <v>9</v>
      </c>
      <c r="E41" s="63">
        <v>9</v>
      </c>
      <c r="F41" s="63">
        <v>18</v>
      </c>
      <c r="G41" s="64">
        <f>F41</f>
        <v>18</v>
      </c>
      <c r="I41" s="162">
        <v>2022</v>
      </c>
      <c r="J41" s="61" t="s">
        <v>30</v>
      </c>
      <c r="K41" s="63">
        <v>15</v>
      </c>
      <c r="L41" s="63">
        <v>16</v>
      </c>
      <c r="M41" s="63">
        <v>31</v>
      </c>
      <c r="N41" s="64">
        <f>M41</f>
        <v>31</v>
      </c>
    </row>
    <row r="42" spans="2:14" x14ac:dyDescent="0.3">
      <c r="B42" s="162"/>
      <c r="C42" s="65" t="s">
        <v>31</v>
      </c>
      <c r="D42" s="67">
        <v>11</v>
      </c>
      <c r="E42" s="67">
        <v>11</v>
      </c>
      <c r="F42" s="74">
        <v>22</v>
      </c>
      <c r="G42" s="68">
        <f>F42+G41</f>
        <v>40</v>
      </c>
      <c r="I42" s="162"/>
      <c r="J42" s="65" t="s">
        <v>31</v>
      </c>
      <c r="K42" s="67">
        <v>14</v>
      </c>
      <c r="L42" s="67">
        <v>29</v>
      </c>
      <c r="M42" s="74">
        <v>43</v>
      </c>
      <c r="N42" s="68">
        <f>M42+N41</f>
        <v>74</v>
      </c>
    </row>
    <row r="43" spans="2:14" x14ac:dyDescent="0.3">
      <c r="B43" s="162"/>
      <c r="C43" s="61" t="s">
        <v>32</v>
      </c>
      <c r="D43" s="63">
        <v>24</v>
      </c>
      <c r="E43" s="63">
        <v>25</v>
      </c>
      <c r="F43" s="63">
        <v>49</v>
      </c>
      <c r="G43" s="64">
        <f t="shared" ref="G43:G53" si="3">F43+G42</f>
        <v>89</v>
      </c>
      <c r="I43" s="162"/>
      <c r="J43" s="61" t="s">
        <v>32</v>
      </c>
      <c r="K43" s="63">
        <v>85</v>
      </c>
      <c r="L43" s="63">
        <v>80</v>
      </c>
      <c r="M43" s="63">
        <v>165</v>
      </c>
      <c r="N43" s="64">
        <f t="shared" ref="N43:N53" si="4">M43+N42</f>
        <v>239</v>
      </c>
    </row>
    <row r="44" spans="2:14" x14ac:dyDescent="0.3">
      <c r="B44" s="162"/>
      <c r="C44" s="65" t="s">
        <v>33</v>
      </c>
      <c r="D44" s="67">
        <v>12</v>
      </c>
      <c r="E44" s="67">
        <v>13</v>
      </c>
      <c r="F44" s="74">
        <v>25</v>
      </c>
      <c r="G44" s="68">
        <f t="shared" si="3"/>
        <v>114</v>
      </c>
      <c r="I44" s="162"/>
      <c r="J44" s="65" t="s">
        <v>33</v>
      </c>
      <c r="K44" s="67">
        <v>29</v>
      </c>
      <c r="L44" s="67">
        <v>38</v>
      </c>
      <c r="M44" s="74">
        <v>67</v>
      </c>
      <c r="N44" s="68">
        <f t="shared" si="4"/>
        <v>306</v>
      </c>
    </row>
    <row r="45" spans="2:14" x14ac:dyDescent="0.3">
      <c r="B45" s="162"/>
      <c r="C45" s="61" t="s">
        <v>34</v>
      </c>
      <c r="D45" s="63">
        <v>14</v>
      </c>
      <c r="E45" s="63">
        <v>12</v>
      </c>
      <c r="F45" s="63">
        <v>26</v>
      </c>
      <c r="G45" s="64">
        <f t="shared" si="3"/>
        <v>140</v>
      </c>
      <c r="I45" s="162"/>
      <c r="J45" s="61" t="s">
        <v>34</v>
      </c>
      <c r="K45" s="63">
        <v>33</v>
      </c>
      <c r="L45" s="63">
        <v>37</v>
      </c>
      <c r="M45" s="63">
        <v>70</v>
      </c>
      <c r="N45" s="64">
        <f t="shared" si="4"/>
        <v>376</v>
      </c>
    </row>
    <row r="46" spans="2:14" x14ac:dyDescent="0.3">
      <c r="B46" s="162"/>
      <c r="C46" s="65" t="s">
        <v>35</v>
      </c>
      <c r="D46" s="67">
        <v>10</v>
      </c>
      <c r="E46" s="67">
        <v>11</v>
      </c>
      <c r="F46" s="67">
        <v>21</v>
      </c>
      <c r="G46" s="68">
        <f t="shared" si="3"/>
        <v>161</v>
      </c>
      <c r="I46" s="162"/>
      <c r="J46" s="65" t="s">
        <v>35</v>
      </c>
      <c r="K46" s="67">
        <v>13</v>
      </c>
      <c r="L46" s="67">
        <v>19</v>
      </c>
      <c r="M46" s="67">
        <v>32</v>
      </c>
      <c r="N46" s="68">
        <f t="shared" si="4"/>
        <v>408</v>
      </c>
    </row>
    <row r="47" spans="2:14" x14ac:dyDescent="0.3">
      <c r="B47" s="162"/>
      <c r="C47" s="61" t="s">
        <v>36</v>
      </c>
      <c r="D47" s="63">
        <v>18</v>
      </c>
      <c r="E47" s="63">
        <v>18</v>
      </c>
      <c r="F47" s="63">
        <v>36</v>
      </c>
      <c r="G47" s="64">
        <f t="shared" si="3"/>
        <v>197</v>
      </c>
      <c r="I47" s="162"/>
      <c r="J47" s="61" t="s">
        <v>36</v>
      </c>
      <c r="K47" s="63">
        <v>43</v>
      </c>
      <c r="L47" s="63">
        <v>39</v>
      </c>
      <c r="M47" s="63">
        <v>82</v>
      </c>
      <c r="N47" s="64">
        <f t="shared" si="4"/>
        <v>490</v>
      </c>
    </row>
    <row r="48" spans="2:14" x14ac:dyDescent="0.3">
      <c r="B48" s="162"/>
      <c r="C48" s="65" t="s">
        <v>37</v>
      </c>
      <c r="D48" s="67">
        <v>35</v>
      </c>
      <c r="E48" s="67">
        <v>36</v>
      </c>
      <c r="F48" s="67">
        <v>71</v>
      </c>
      <c r="G48" s="68">
        <f t="shared" si="3"/>
        <v>268</v>
      </c>
      <c r="I48" s="162"/>
      <c r="J48" s="65" t="s">
        <v>37</v>
      </c>
      <c r="K48" s="67">
        <v>161</v>
      </c>
      <c r="L48" s="67">
        <v>102</v>
      </c>
      <c r="M48" s="67">
        <v>263</v>
      </c>
      <c r="N48" s="68">
        <f t="shared" si="4"/>
        <v>753</v>
      </c>
    </row>
    <row r="49" spans="2:14" x14ac:dyDescent="0.3">
      <c r="B49" s="162"/>
      <c r="C49" s="61" t="s">
        <v>38</v>
      </c>
      <c r="D49" s="63">
        <v>50</v>
      </c>
      <c r="E49" s="63">
        <v>51</v>
      </c>
      <c r="F49" s="63">
        <v>101</v>
      </c>
      <c r="G49" s="64">
        <f t="shared" si="3"/>
        <v>369</v>
      </c>
      <c r="I49" s="162"/>
      <c r="J49" s="61" t="s">
        <v>38</v>
      </c>
      <c r="K49" s="63">
        <v>317</v>
      </c>
      <c r="L49" s="63">
        <v>258</v>
      </c>
      <c r="M49" s="63">
        <v>575</v>
      </c>
      <c r="N49" s="64">
        <f t="shared" si="4"/>
        <v>1328</v>
      </c>
    </row>
    <row r="50" spans="2:14" x14ac:dyDescent="0.3">
      <c r="B50" s="162"/>
      <c r="C50" s="65" t="s">
        <v>39</v>
      </c>
      <c r="D50" s="67">
        <v>27</v>
      </c>
      <c r="E50" s="67">
        <v>31</v>
      </c>
      <c r="F50" s="67">
        <v>58</v>
      </c>
      <c r="G50" s="68">
        <f t="shared" si="3"/>
        <v>427</v>
      </c>
      <c r="I50" s="162"/>
      <c r="J50" s="65" t="s">
        <v>39</v>
      </c>
      <c r="K50" s="67">
        <v>73</v>
      </c>
      <c r="L50" s="67">
        <v>77</v>
      </c>
      <c r="M50" s="67">
        <v>150</v>
      </c>
      <c r="N50" s="68">
        <f t="shared" si="4"/>
        <v>1478</v>
      </c>
    </row>
    <row r="51" spans="2:14" x14ac:dyDescent="0.3">
      <c r="B51" s="164">
        <v>2023</v>
      </c>
      <c r="C51" s="61" t="s">
        <v>43</v>
      </c>
      <c r="D51" s="63">
        <v>54</v>
      </c>
      <c r="E51" s="63">
        <v>59</v>
      </c>
      <c r="F51" s="63">
        <v>113</v>
      </c>
      <c r="G51" s="64">
        <f t="shared" si="3"/>
        <v>540</v>
      </c>
      <c r="I51" s="164">
        <v>2023</v>
      </c>
      <c r="J51" s="61" t="s">
        <v>43</v>
      </c>
      <c r="K51" s="63">
        <v>189</v>
      </c>
      <c r="L51" s="63">
        <v>271</v>
      </c>
      <c r="M51" s="63">
        <v>460</v>
      </c>
      <c r="N51" s="64">
        <f t="shared" si="4"/>
        <v>1938</v>
      </c>
    </row>
    <row r="52" spans="2:14" x14ac:dyDescent="0.3">
      <c r="B52" s="164"/>
      <c r="C52" s="65" t="s">
        <v>44</v>
      </c>
      <c r="D52" s="67">
        <v>56</v>
      </c>
      <c r="E52" s="67">
        <v>59</v>
      </c>
      <c r="F52" s="67">
        <v>115</v>
      </c>
      <c r="G52" s="68">
        <f>F52+G51</f>
        <v>655</v>
      </c>
      <c r="I52" s="164"/>
      <c r="J52" s="65" t="s">
        <v>44</v>
      </c>
      <c r="K52" s="67">
        <v>174</v>
      </c>
      <c r="L52" s="67">
        <v>205</v>
      </c>
      <c r="M52" s="67">
        <v>379</v>
      </c>
      <c r="N52" s="68">
        <f>M52+N51</f>
        <v>2317</v>
      </c>
    </row>
    <row r="53" spans="2:14" x14ac:dyDescent="0.3">
      <c r="B53" s="164"/>
      <c r="C53" s="61" t="s">
        <v>30</v>
      </c>
      <c r="D53" s="63">
        <v>77</v>
      </c>
      <c r="E53" s="63">
        <v>78</v>
      </c>
      <c r="F53" s="63">
        <v>155</v>
      </c>
      <c r="G53" s="64">
        <f t="shared" si="3"/>
        <v>810</v>
      </c>
      <c r="I53" s="164"/>
      <c r="J53" s="61" t="s">
        <v>30</v>
      </c>
      <c r="K53" s="63">
        <v>222</v>
      </c>
      <c r="L53" s="63">
        <v>212</v>
      </c>
      <c r="M53" s="63">
        <v>434</v>
      </c>
      <c r="N53" s="64">
        <f t="shared" si="4"/>
        <v>2751</v>
      </c>
    </row>
    <row r="54" spans="2:14" x14ac:dyDescent="0.3">
      <c r="B54" s="164"/>
      <c r="C54" s="65" t="s">
        <v>31</v>
      </c>
      <c r="D54" s="66">
        <v>83</v>
      </c>
      <c r="E54" s="66">
        <v>80</v>
      </c>
      <c r="F54" s="68">
        <f>E54+D54</f>
        <v>163</v>
      </c>
      <c r="G54" s="68">
        <f>F54+G53</f>
        <v>973</v>
      </c>
      <c r="I54" s="164"/>
      <c r="J54" s="65" t="s">
        <v>31</v>
      </c>
      <c r="K54" s="66">
        <v>600</v>
      </c>
      <c r="L54" s="66">
        <v>590</v>
      </c>
      <c r="M54" s="66">
        <f>L54+K54</f>
        <v>1190</v>
      </c>
      <c r="N54" s="68">
        <f>M54+N53</f>
        <v>3941</v>
      </c>
    </row>
    <row r="55" spans="2:14" x14ac:dyDescent="0.3">
      <c r="B55" s="164"/>
      <c r="C55" s="65" t="s">
        <v>32</v>
      </c>
      <c r="D55" s="66">
        <v>69</v>
      </c>
      <c r="E55" s="66">
        <v>71</v>
      </c>
      <c r="F55" s="68">
        <v>140</v>
      </c>
      <c r="G55" s="68">
        <f>F55+G54</f>
        <v>1113</v>
      </c>
      <c r="I55" s="164"/>
      <c r="J55" s="65" t="s">
        <v>32</v>
      </c>
      <c r="K55" s="66">
        <v>256</v>
      </c>
      <c r="L55" s="66">
        <v>283</v>
      </c>
      <c r="M55" s="68">
        <v>539</v>
      </c>
      <c r="N55" s="68">
        <f>M55+N54</f>
        <v>4480</v>
      </c>
    </row>
    <row r="56" spans="2:14" x14ac:dyDescent="0.3">
      <c r="B56" s="75"/>
      <c r="C56" s="75" t="s">
        <v>7</v>
      </c>
      <c r="D56" s="75">
        <f>SUM(D41:D55)</f>
        <v>549</v>
      </c>
      <c r="E56" s="75">
        <f>SUM(E41:E55)</f>
        <v>564</v>
      </c>
      <c r="F56" s="75">
        <f>SUM(F41:F55)</f>
        <v>1113</v>
      </c>
      <c r="G56" s="75"/>
      <c r="I56" s="75"/>
      <c r="J56" s="75" t="s">
        <v>7</v>
      </c>
      <c r="K56" s="75">
        <f>SUM(K41:K55)</f>
        <v>2224</v>
      </c>
      <c r="L56" s="75">
        <f>SUM(L41:L55)</f>
        <v>2256</v>
      </c>
      <c r="M56" s="75">
        <f>SUM(M41:M55)</f>
        <v>4480</v>
      </c>
      <c r="N56" s="75"/>
    </row>
    <row r="75" spans="2:4" x14ac:dyDescent="0.3">
      <c r="C75" s="76" t="s">
        <v>22</v>
      </c>
    </row>
    <row r="76" spans="2:4" x14ac:dyDescent="0.3">
      <c r="C76" s="71" t="s">
        <v>85</v>
      </c>
    </row>
    <row r="78" spans="2:4" x14ac:dyDescent="0.3">
      <c r="B78" s="77" t="s">
        <v>59</v>
      </c>
      <c r="C78" s="77" t="s">
        <v>59</v>
      </c>
      <c r="D78" s="77" t="s">
        <v>8</v>
      </c>
    </row>
    <row r="79" spans="2:4" x14ac:dyDescent="0.3">
      <c r="B79" s="163" t="s">
        <v>60</v>
      </c>
      <c r="C79" s="79" t="s">
        <v>71</v>
      </c>
      <c r="D79" s="80">
        <v>516370</v>
      </c>
    </row>
    <row r="80" spans="2:4" x14ac:dyDescent="0.3">
      <c r="B80" s="163"/>
      <c r="C80" s="80" t="s">
        <v>62</v>
      </c>
      <c r="D80" s="80">
        <v>332894</v>
      </c>
    </row>
    <row r="81" spans="2:7" x14ac:dyDescent="0.3">
      <c r="B81" s="163"/>
      <c r="C81" s="79" t="s">
        <v>73</v>
      </c>
      <c r="D81" s="80">
        <v>236279</v>
      </c>
    </row>
    <row r="82" spans="2:7" x14ac:dyDescent="0.3">
      <c r="B82" s="163"/>
      <c r="C82" s="80" t="s">
        <v>63</v>
      </c>
      <c r="D82" s="80">
        <v>213078</v>
      </c>
      <c r="F82" s="77" t="s">
        <v>23</v>
      </c>
      <c r="G82" s="77" t="s">
        <v>8</v>
      </c>
    </row>
    <row r="83" spans="2:7" x14ac:dyDescent="0.3">
      <c r="B83" s="163"/>
      <c r="C83" s="79" t="s">
        <v>65</v>
      </c>
      <c r="D83" s="80">
        <v>172805</v>
      </c>
      <c r="F83" s="78" t="s">
        <v>57</v>
      </c>
      <c r="G83" s="78">
        <v>1051802</v>
      </c>
    </row>
    <row r="84" spans="2:7" x14ac:dyDescent="0.3">
      <c r="B84" s="163"/>
      <c r="C84" s="79" t="s">
        <v>64</v>
      </c>
      <c r="D84" s="80">
        <v>157941</v>
      </c>
      <c r="F84" s="78" t="s">
        <v>58</v>
      </c>
      <c r="G84" s="78">
        <v>47185</v>
      </c>
    </row>
    <row r="85" spans="2:7" x14ac:dyDescent="0.3">
      <c r="B85" s="163"/>
      <c r="C85" s="80" t="s">
        <v>66</v>
      </c>
      <c r="D85" s="80">
        <v>78910</v>
      </c>
    </row>
    <row r="86" spans="2:7" x14ac:dyDescent="0.3">
      <c r="B86" s="163"/>
      <c r="C86" s="79" t="s">
        <v>67</v>
      </c>
      <c r="D86" s="80">
        <v>53508</v>
      </c>
    </row>
    <row r="87" spans="2:7" x14ac:dyDescent="0.3">
      <c r="B87" s="163"/>
      <c r="C87" s="80" t="s">
        <v>56</v>
      </c>
      <c r="D87" s="80">
        <v>23964</v>
      </c>
    </row>
    <row r="88" spans="2:7" x14ac:dyDescent="0.3">
      <c r="B88" s="163"/>
      <c r="C88" s="79" t="s">
        <v>74</v>
      </c>
      <c r="D88" s="80">
        <v>4065</v>
      </c>
    </row>
    <row r="89" spans="2:7" x14ac:dyDescent="0.3">
      <c r="B89" s="163"/>
      <c r="C89" s="79" t="s">
        <v>99</v>
      </c>
      <c r="D89" s="80">
        <v>5136</v>
      </c>
    </row>
    <row r="90" spans="2:7" ht="19.5" customHeight="1" x14ac:dyDescent="0.3"/>
    <row r="91" spans="2:7" ht="19.5" customHeight="1" x14ac:dyDescent="0.3">
      <c r="B91" s="77" t="s">
        <v>59</v>
      </c>
      <c r="C91" s="77" t="s">
        <v>59</v>
      </c>
      <c r="D91" s="77" t="s">
        <v>8</v>
      </c>
    </row>
    <row r="92" spans="2:7" ht="19.5" customHeight="1" x14ac:dyDescent="0.3">
      <c r="B92" s="158" t="s">
        <v>61</v>
      </c>
      <c r="C92" s="79" t="s">
        <v>101</v>
      </c>
      <c r="D92" s="79">
        <v>28482</v>
      </c>
    </row>
    <row r="93" spans="2:7" ht="19.5" customHeight="1" x14ac:dyDescent="0.3">
      <c r="B93" s="159"/>
      <c r="C93" s="80" t="s">
        <v>68</v>
      </c>
      <c r="D93" s="79">
        <v>24222</v>
      </c>
    </row>
    <row r="94" spans="2:7" ht="19.5" customHeight="1" x14ac:dyDescent="0.3">
      <c r="B94" s="159"/>
      <c r="C94" s="79" t="s">
        <v>69</v>
      </c>
      <c r="D94" s="79">
        <v>19882</v>
      </c>
    </row>
    <row r="95" spans="2:7" x14ac:dyDescent="0.3">
      <c r="B95" s="159"/>
      <c r="C95" s="80" t="s">
        <v>70</v>
      </c>
      <c r="D95" s="79">
        <v>12652</v>
      </c>
    </row>
    <row r="96" spans="2:7" x14ac:dyDescent="0.3">
      <c r="B96" s="159"/>
      <c r="C96" s="79" t="s">
        <v>102</v>
      </c>
      <c r="D96" s="79">
        <v>3105</v>
      </c>
    </row>
    <row r="97" spans="2:4" x14ac:dyDescent="0.3">
      <c r="B97" s="160"/>
      <c r="C97" s="80" t="s">
        <v>99</v>
      </c>
      <c r="D97" s="79">
        <v>678</v>
      </c>
    </row>
  </sheetData>
  <sortState xmlns:xlrd2="http://schemas.microsoft.com/office/spreadsheetml/2017/richdata2" ref="C80:D89">
    <sortCondition descending="1" ref="D89"/>
  </sortState>
  <mergeCells count="12">
    <mergeCell ref="B92:B97"/>
    <mergeCell ref="P2:S2"/>
    <mergeCell ref="U2:X2"/>
    <mergeCell ref="B5:B14"/>
    <mergeCell ref="I5:I14"/>
    <mergeCell ref="B41:B50"/>
    <mergeCell ref="I41:I50"/>
    <mergeCell ref="B79:B89"/>
    <mergeCell ref="I15:I19"/>
    <mergeCell ref="B15:B19"/>
    <mergeCell ref="B51:B55"/>
    <mergeCell ref="I51:I55"/>
  </mergeCells>
  <pageMargins left="0.7" right="0.7" top="0.75" bottom="0.75" header="0.3" footer="0.3"/>
  <pageSetup paperSize="9" orientation="portrait" verticalDpi="597"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Esquema Operativo</vt:lpstr>
      <vt:lpstr>Operaciones</vt:lpstr>
      <vt:lpstr>Pasajeros</vt:lpstr>
      <vt:lpstr>Carga</vt:lpstr>
      <vt:lpstr>Hoja1</vt:lpstr>
      <vt:lpstr>Tabs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FAUSTO SARABIA</dc:creator>
  <cp:lastModifiedBy>EnlacesDirGral</cp:lastModifiedBy>
  <dcterms:created xsi:type="dcterms:W3CDTF">2022-10-07T15:45:48Z</dcterms:created>
  <dcterms:modified xsi:type="dcterms:W3CDTF">2024-03-21T17:31:43Z</dcterms:modified>
</cp:coreProperties>
</file>